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irsgov-my.sharepoint.com/personal/tq2sb_ds_irsnet_gov/Documents/Desktop/site update 20250825/scsem working/"/>
    </mc:Choice>
  </mc:AlternateContent>
  <xr:revisionPtr revIDLastSave="25" documentId="8_{AEA043AB-0C01-4B18-A82F-AE7379E03A7D}" xr6:coauthVersionLast="47" xr6:coauthVersionMax="47" xr10:uidLastSave="{5EC4BA9C-3D68-4E0C-AA44-C39E624F7AB3}"/>
  <bookViews>
    <workbookView xWindow="28830" yWindow="30" windowWidth="28770" windowHeight="15450" xr2:uid="{FF98E59D-23B2-4300-8D53-8D48595D2E19}"/>
  </bookViews>
  <sheets>
    <sheet name="Dashboard" sheetId="7" r:id="rId1"/>
    <sheet name="Results" sheetId="8" r:id="rId2"/>
    <sheet name="Fortigate Test Cases" sheetId="1" r:id="rId3"/>
    <sheet name="Change Log" sheetId="10" r:id="rId4"/>
    <sheet name="New Release Changes" sheetId="11" r:id="rId5"/>
    <sheet name="Issue Code Table" sheetId="9" r:id="rId6"/>
  </sheets>
  <definedNames>
    <definedName name="_xlnm._FilterDatabase" localSheetId="2" hidden="1">'Fortigate Test Cases'!$A$1:$O$79</definedName>
    <definedName name="_xlnm._FilterDatabase" localSheetId="5" hidden="1">'Issue Code Table'!$A$1:$T$1</definedName>
    <definedName name="_xlnm._FilterDatabase" localSheetId="4" hidden="1">'New Release Changes'!$A$2:$D$81</definedName>
    <definedName name="_xlnm.Print_Area" localSheetId="4">'New Release Changes'!$A$1:$D$2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54" i="1" l="1"/>
  <c r="AB41" i="1" l="1"/>
  <c r="M12" i="8" l="1"/>
  <c r="AB5" i="1"/>
  <c r="AB6" i="1"/>
  <c r="AB7" i="1"/>
  <c r="AB8" i="1"/>
  <c r="AB9" i="1"/>
  <c r="AB10" i="1"/>
  <c r="AB11" i="1"/>
  <c r="AB12" i="1"/>
  <c r="AB13" i="1"/>
  <c r="AB14" i="1"/>
  <c r="AB15" i="1"/>
  <c r="AB16" i="1"/>
  <c r="AB17" i="1"/>
  <c r="AB18" i="1"/>
  <c r="AB19" i="1"/>
  <c r="AB20" i="1"/>
  <c r="AB21" i="1"/>
  <c r="AB22" i="1"/>
  <c r="AB23" i="1"/>
  <c r="AB24" i="1"/>
  <c r="AB25" i="1"/>
  <c r="AB26" i="1"/>
  <c r="AB27" i="1"/>
  <c r="AB28" i="1"/>
  <c r="AB2" i="1"/>
  <c r="AB29" i="1"/>
  <c r="AB30" i="1"/>
  <c r="AB31" i="1"/>
  <c r="AB32" i="1"/>
  <c r="AB33" i="1"/>
  <c r="AB34" i="1"/>
  <c r="AB35" i="1"/>
  <c r="AB3" i="1"/>
  <c r="AB36" i="1"/>
  <c r="AB37" i="1"/>
  <c r="AB38" i="1"/>
  <c r="AB39" i="1"/>
  <c r="AB40" i="1"/>
  <c r="AB42" i="1"/>
  <c r="AB43" i="1"/>
  <c r="AB44" i="1"/>
  <c r="AB45" i="1"/>
  <c r="AB46" i="1"/>
  <c r="AB47" i="1"/>
  <c r="AB48" i="1"/>
  <c r="AB49" i="1"/>
  <c r="AB50" i="1"/>
  <c r="AB51" i="1"/>
  <c r="AB53"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4" i="1"/>
  <c r="O12" i="8" l="1"/>
  <c r="F23" i="8"/>
  <c r="E23" i="8"/>
  <c r="F22" i="8"/>
  <c r="E22" i="8"/>
  <c r="F21" i="8"/>
  <c r="E21" i="8"/>
  <c r="F20" i="8"/>
  <c r="E20" i="8"/>
  <c r="F19" i="8"/>
  <c r="E19" i="8"/>
  <c r="F18" i="8"/>
  <c r="E18" i="8"/>
  <c r="F17" i="8"/>
  <c r="E17" i="8"/>
  <c r="F16" i="8"/>
  <c r="E16" i="8"/>
  <c r="E12" i="8"/>
  <c r="B12" i="8"/>
  <c r="D12" i="8"/>
  <c r="C12" i="8"/>
  <c r="F12" i="8" l="1"/>
  <c r="N12" i="8"/>
  <c r="D21" i="8"/>
  <c r="I21" i="8" s="1"/>
  <c r="C16" i="8"/>
  <c r="H16" i="8" s="1"/>
  <c r="C19" i="8"/>
  <c r="H19" i="8" s="1"/>
  <c r="C22" i="8"/>
  <c r="H22" i="8" s="1"/>
  <c r="D16" i="8"/>
  <c r="I16" i="8" s="1"/>
  <c r="D19" i="8"/>
  <c r="I19" i="8" s="1"/>
  <c r="D22" i="8"/>
  <c r="I22" i="8" s="1"/>
  <c r="C17" i="8"/>
  <c r="H17" i="8" s="1"/>
  <c r="C20" i="8"/>
  <c r="H20" i="8" s="1"/>
  <c r="C23" i="8"/>
  <c r="H23" i="8" s="1"/>
  <c r="D17" i="8"/>
  <c r="I17" i="8" s="1"/>
  <c r="D20" i="8"/>
  <c r="I20" i="8" s="1"/>
  <c r="D23" i="8"/>
  <c r="I23" i="8" s="1"/>
  <c r="C18" i="8"/>
  <c r="H18" i="8" s="1"/>
  <c r="C21" i="8"/>
  <c r="H21" i="8" s="1"/>
  <c r="D18" i="8"/>
  <c r="I18" i="8" s="1"/>
  <c r="D24" i="8" l="1"/>
  <c r="G12" i="8" s="1"/>
</calcChain>
</file>

<file path=xl/sharedStrings.xml><?xml version="1.0" encoding="utf-8"?>
<sst xmlns="http://schemas.openxmlformats.org/spreadsheetml/2006/main" count="2592" uniqueCount="2003">
  <si>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</si>
  <si>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</si>
  <si>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</si>
  <si>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</si>
  <si>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</si>
  <si>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</si>
  <si>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</si>
  <si>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</si>
  <si>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</si>
  <si>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</si>
  <si>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</si>
  <si>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</si>
  <si>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</si>
  <si>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</si>
  <si>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color theme="0"/>
        <rFont val="Arial"/>
        <family val="2"/>
      </rPr>
      <t>one</t>
    </r>
    <r>
      <rPr>
        <b/>
        <sz val="10"/>
        <color theme="0"/>
        <rFont val="Arial"/>
        <family val="2"/>
      </rPr>
      <t xml:space="preserve"> to enter in column N)</t>
    </r>
  </si>
  <si>
    <t>CIS Benchmark Section #</t>
  </si>
  <si>
    <t>Recommendation #</t>
  </si>
  <si>
    <t>Rationale Statement</t>
  </si>
  <si>
    <t>Impact Statement</t>
  </si>
  <si>
    <t>Remediation Procedure</t>
  </si>
  <si>
    <t>CAP Request Statement (Internal Use Only)</t>
  </si>
  <si>
    <t>1.1</t>
  </si>
  <si>
    <t>Ensure DNS server is configured</t>
  </si>
  <si>
    <t>Fortinet uses the Domain Name Service (DNS) to translate host names into IP addresses. To enable DNS lookups, you must specify the primary DNS server for your system. You can also specify secondary and tertiary DNS servers. When resolving host names, the system consults the primary name server. If a failure or time-out occurs, the system consults the secondary name server.
For security purpose, trusted DNS servers should be configured to prevent man-in-the-middle attacks.</t>
  </si>
  <si>
    <t>The purpose is to perform the resolution of system hostnames to Internet Protocol (IP) addresses using trusted DNS servers.</t>
  </si>
  <si>
    <t>In this example, we will assign 8.8.8.8 as primary DNS and 8.8.4.4 as secondary DNS.
In CLI:
```
FGT1 # config system dns
FGT1 (dns) # set primary 8.8.8.8
FGT1 (dns) # set secondary 8.8.4.4
FGT1 (dns) # end
FGT1 #
```
In the GUI, go to Networks &gt; DNS. Click on "Specify" and put in 8.8.8.8 as "Primary DNS Server" and 8.8.4.4 as "Secondary DNS Server"</t>
  </si>
  <si>
    <t>1.2</t>
  </si>
  <si>
    <t>Ensure intra-zone traffic is not always allowed</t>
  </si>
  <si>
    <t>This is to make sure that only specific, authorized traffic is allowed between networks in the same zone.</t>
  </si>
  <si>
    <t>This adds an extra layer of protection between different networks.</t>
  </si>
  <si>
    <t>In this example, we'll turn off intra-zone traffic in the zone DMZ.
In CLI:
```
FGT1 # config system zone
FGT1 (zone) # edit DMZ
FGT1 (DMZ) # set intrazone deny
FGT1 (DMZ) # end
FGT1 #
```
In the GUI, click on Network -&gt; Interfaces, select the zone and click on "Edit" and turn on "Block intra-zone traffic"</t>
  </si>
  <si>
    <t>In this example, we'll verify the zone DMZ.
In CLI:
```
FGT1 # config system zone
FGT1 (zone) # edit DMZ
FGT1 (DMZ) # show full
config system zone
 edit "DMZ"
 ...
 set intrazone deny
 ...
 next
end
```
In the GUI, click on Network -&gt; Interfaces, select the zone and click on "Edit". Make sure that the option "Block intra-zone traffic" is enabled.</t>
  </si>
  <si>
    <t>1.3</t>
  </si>
  <si>
    <t>Disable all management related services on WAN port</t>
  </si>
  <si>
    <t>Enabling any management related services on WAN interface is high risk. Management related services such as HTTPS, HTTP, ping, SSH, SNMP, and Radius should be disabled on WAN.</t>
  </si>
  <si>
    <t>Management related services should only be enabled on management interface. This is part of defending the firewall from attacks and reducing the attack surface. For WAN related services such as IPSec and SSLVPN, make use of local-in-policy (refer to CIS Section 2.4) to tighten firewall defenses.</t>
  </si>
  <si>
    <t>Enabling management related services on WAN port is convenient, but it exposes the firewall to unnecessary risks. Vulnerabilities found on vendor devices are commonly related to management services, and opening access to these allows attackers to exploit its vulnerabilities.</t>
  </si>
  <si>
    <t>2.1.1</t>
  </si>
  <si>
    <t>Ensure 'Pre-Login Banner' is set</t>
  </si>
  <si>
    <t>Configure a pre-login banner, ideally approved by the organization’s legal team. This banner should, at minimum, prohibit unauthorized access, provide notice of logging or monitoring, and avoid using the word “welcome” or similar words of invitation.</t>
  </si>
  <si>
    <t>Through a properly stated login banner, the risk of unintentional access to the device by unauthorized users is reduced. Should legal action take place against a person accessing the device without authorization, the login banner greatly diminishes a defendant’s claim of ignorance.</t>
  </si>
  <si>
    <t>Login banners provide a definitive warning to any possible intruders who may want to access the FortiGate that certain types of activity are illegal. At the same time, it also advises the authorized and legitimate users of their obligations relating to acceptable use.</t>
  </si>
  <si>
    <t>Run the following command in the CLI to enable the pre-login-banner:
```
FG1 # config system global
FG1 (global) # set pre-login-banner enable
FG1 (global) # end
FG1 #
```
In the GUI, to edit the content of the pre-login disclaimer message:
1) Go to 'System' -&gt; 'Replacement Messages' -&gt; 'Extended View' -&gt; 'Pre-login Disclaimer Message'. The edit screen is on the bottom right corner of the page. Click on "Save" after the editing is done.</t>
  </si>
  <si>
    <t>Run the following command in the CLI to verify the pre-login-banner is enabled:
```
FG1 # get system global
 ...
 pre-login-banner : enable
 ...
end
```
In the GUI, to verify the content of the pre-login disclaimer message:
```
1) Go to 'System' -&gt; 'Replacement Messages'
2) From the top right side, select 'Extended View'
3) Find 'Pre-login Disclaimer Message'
```</t>
  </si>
  <si>
    <t>2.1.2</t>
  </si>
  <si>
    <t>Ensure 'Post-Login-Banner' is set</t>
  </si>
  <si>
    <t>Sets the banner after users successfully log in. This is equivalent to Message of the Day (MOTD) in some other systems.</t>
  </si>
  <si>
    <t>Network banners are electronic messages that provide notice of legal rights to users of computer networks. From a legal standpoint, banners have four primary functions:
First, banners may be used to generate consent to real-time monitoring under Title III.
Second, banners may be used to generate consent to the retrieval of stored files and records pursuant to ECPA.
Third, in the case of government networks, banners may eliminate any Fourth Amendment "reasonable expectation of privacy" that government employees or other users might otherwise retain in their use of the government's network under O'Connor v.</t>
  </si>
  <si>
    <t>When post-login banner is enabled, some automated-script might be affected because both CLI and GUI need an acceptance action (press "A" or "Accept") to continue.</t>
  </si>
  <si>
    <t>Run the following command in the CLI to enable the post-login-banner:
```
FG1 # config system global
FG1 (global) # set post-login-banner enable
FG1 (global) # end
FG1 #
```
In the GUI, to edit the content of the post-login disclaimer message, go to 
```
System -&gt; Replace Messages -&gt; Extended View -&gt; "Post-login Disclaimer Message". The edit screen is on the bottom right corner of the page. Click on "Save" after the editing is done.
```</t>
  </si>
  <si>
    <t>Run the following command in the CLI to verify the post-login-banner is enabled:
```
FG1 # get system global
 ...
 post-login-banner : enable
 ...
```
In the GUI, to verify the content of the post-login disclaimer message:
```
1) Go to 'System' -&gt; 'Replacement Messages'
2) From the top right side, select 'Extended View'
3) Find 'Post-login Disclaimer Message'
```</t>
  </si>
  <si>
    <t>2.1.3</t>
  </si>
  <si>
    <t>Ensure timezone is properly configured</t>
  </si>
  <si>
    <t>Sets the local time zone information so that the time displayed by the device is more relevant to those who are viewing it.</t>
  </si>
  <si>
    <t>Having a correct time set on the device is important for two main reasons. The first reason is that digital certificates compare this time to the range defined by their Valid From and Valid To fields to define a specific validity period. The second reason is to have relevant time stamps when logging information. Whether you are sending messages to a Syslog server, sending messages to an SNMP monitoring station, or performing packet captures, timestamps have little usefulness if you cannot be certain of their accuracy.</t>
  </si>
  <si>
    <t>For many features to work, including scheduling, logging, and SSL-dependent features, the FortiOS system time must be accurate.</t>
  </si>
  <si>
    <t>2.1.4</t>
  </si>
  <si>
    <t>Ensure correct system time is configured through NTP</t>
  </si>
  <si>
    <t>You can either manually set the FortiOS system time, or configure the device to automatically keep its system time correct by synchronizing with a Network Time Protocol (NTP) server.
These settings enable the use of primary and secondary NTP servers to provide redundancy in case of a failure involving the primary NTP server.</t>
  </si>
  <si>
    <t>NTP enables the device to maintain accurate time and date when receiving updates from a reliable NTP server. Accurate timestamps are critical when correlating events with other systems, troubleshooting, or performing investigative work. Logs and certain cryptographic functions, such as those utilizing certificates, rely on accurate time and date parameters. In addition, rules referencing a Schedule object will not function as intended if the device’s time and date are incorrect. For additional security, authenticated NTP can be utilized. If Symmetric Key authentication is selected, only SHA1 should be used, as MD5 is considered severely compromised.</t>
  </si>
  <si>
    <t>You can only customize NTP setting using CLI. In this example, we'll assign pool.ntp.org as primary NTP server and 1.1.1.1 as secondary NTP server.
```
FGT1 # config system ntp
FGT1 (ntp) # set type custom
FGT1 (ntp) # config ntpserver
FGT1 (ntpserver) # edit 1
FGT1 (1) # set server pool.ntp.org
FGT1 (1) # next
FGT1 (ntpserver) # edit 2
FGT1 (2) # set server 1.1.1.1
FGT1 (2) # end
FGT1 (ntp) # end
FGT1 #
```</t>
  </si>
  <si>
    <t>In the CLI:
```
FGT1 # diag sys ntp status
synchronized: yes, ntpsync: enabled, server-mode: enabled
ipv4 server(ntp2.fortiguard.com) 208.91.114.23 -- reachable(0xff) S:3 T:54
 server-version=4, stratum=1
 reference time is e12361d5.f27e0322 -- UTC Wed Sep 11 12:06:45 2019
 clock offset is -0.001569 sec, root delay is 0.000000 sec
 root dispersion is 0.010269 sec, peer dispersion is 19 msec
ipv4 server(ntp1.fortiguard.com) 208.91.115.123 -- reachable(0xff) S:3 T:54 selected
 server-version=4, stratum=1
 reference time is e12361d4.4f8b22a5 -- UTC Wed Sep 11 12:06:44 2019
 clock offset is -0.000652 sec, root delay is 0.000000 sec
 root dispersion is 0.010284 sec, peer dispersion is 8 msec
ipv4 server(ntp2.fortiguard.com) 208.91.113.71 -- reachable(0xff) S:3 T:54
 server-version=4, stratum=2
 reference time is e12361d6.4caf57ab -- UTC Wed Sep 11 12:06:46 2019
 clock offset is -0.004814 sec, root delay is 0.000137 sec
 root dispersion is 0.011154 sec, peer dispersion is 3 msec
ipv4 server(ntp1.fortiguard.com) 208.91.113.70 -- reachable(0xff) S:3 T:54
 server-version=4, stratum=2
 reference time is e123617b.c98e2059 -- UTC Wed Sep 11 12:05:15 2019
 clock offset is -0.005106 sec, root delay is 0.000122 sec
 root dispersion is 0.013382 sec, peer dispersion is 6 msec
```</t>
  </si>
  <si>
    <t>2.1.5</t>
  </si>
  <si>
    <t>Ensure hostname is set</t>
  </si>
  <si>
    <t>Changes the device default hostname.</t>
  </si>
  <si>
    <t>The device hostname plays an important role in asset inventory and identification as a security requirement. It is also crucial in the public keys and certificate deployments, as well as when correlating logs from different systems during an incident handling.</t>
  </si>
  <si>
    <t>In CLI, set the hostname to 'New_FGT1' as follows:
```
FGT1 # config system global
FGT1 (global) # set hostname "New_FGT1"
FGT1 (global) # end
New_FGT1 #
```
In GUI
```
1) Go to 'System' &gt; 'Settings'
2) Update the field 'Hostname' with the new hostname
3) click 'Apply'
```</t>
  </si>
  <si>
    <t>In CLI
```
get system global
 ...
 hostname : FG1
 ...
```
In GUI
```
1) Go to 'System' &gt; 'Settings'
2) Check the field 'Hostname'
```</t>
  </si>
  <si>
    <t>2.2.1</t>
  </si>
  <si>
    <t>Ensure 'Password Policy' is enabled</t>
  </si>
  <si>
    <t>It is important to use secure and complex passwords for preventing unauthorized access to the FortiGate device.</t>
  </si>
  <si>
    <t>Attackers can use brute force password software to launch more than just dictionary attacks. Such attacks can discover common passwords where a letter is replaced by a number or symbol.</t>
  </si>
  <si>
    <t>Weak passwords can be easily discovered by hackers, which leads to unauthorized access to FortiGate. Depending on the access privilege of the compromised account, the attacker may modify important settings.</t>
  </si>
  <si>
    <t>Currently implemented password policy can be shown from GUI or CLI
From CLI, type:
```
get system password-policy 
```
Or from GUI as follows:
```
1) Log in to FortiGate with a user with at least read-only privileges 
2) Go to 'System' &gt; 'Settings'
3) Find and check the status of the 'Password Policy' Section
```</t>
  </si>
  <si>
    <t>2.2.2</t>
  </si>
  <si>
    <t>Ensure administrator password retries and lockout time are configured</t>
  </si>
  <si>
    <t>Failed login attempts can indicate malicious attempts to gain access to your network. To prevent this security risk, FortiGate is preconfigured to limit the number of failed administrator login attempts. After the maximum number of failed login attempts is reached, access to the account is blocked for the configured lockout period.</t>
  </si>
  <si>
    <t>When you log in and fail to enter the correct password, you could potentially be a valid user or a hacker attempting to gain access. For this reason, best practice dictates limiting the number of failed login attempts before a lockout period in which you cannot log in for a certain period of time.
Lockout period will minimize hacker attempts to gain access to the firewall.</t>
  </si>
  <si>
    <t>Attackers will keep attempting to access the device through brute force attacks without any interruption, which may lead to a successful login.</t>
  </si>
  <si>
    <t>To configure the lockout options, from CLI:
```
config system global
 set admin-lockout-threshold 3
 set admin-lockout-duration 900
end
```
Lockout affects the offending IP address, not the entire account.</t>
  </si>
  <si>
    <t>To check the lockout options, from CLI:
```
get system global
```
from the output, check the value of the below fields:
1. `admin-lockout-threshold`
2. `admin-lockout-duration`
Ensure that `admin-lockout-threshold` is set at 3 and `admin-lockout-duration` is set at 900.</t>
  </si>
  <si>
    <t>2.4.1</t>
  </si>
  <si>
    <t>Ensure default 'admin' password is changed</t>
  </si>
  <si>
    <t>Before deploying any new FortiGate, it is important to change the password of the default admin account.
It is also recommended that you change even the user name of the default admin account, However, since you cannot change the user name of an account that is currently in use, a second administrator account must be created in order to do this.</t>
  </si>
  <si>
    <t>Default credentials are well documented by most vendors, including Fortinet. Therefore, it will be one of the first things that will be tried to illegally gain access to the system.</t>
  </si>
  <si>
    <t>If not changed, then any scripts that use default credentials will be able to access the system.</t>
  </si>
  <si>
    <t>Using both CLI and GUI, in the username field put in "admin", leave the password field blank and proceed. If it's checked out, it means that the default password is still in place and needs to be changed.</t>
  </si>
  <si>
    <t>2.4.2</t>
  </si>
  <si>
    <t>Ensure all the login accounts having specific trusted hosts enabled</t>
  </si>
  <si>
    <t>Configure an administrative account to be accessible only to someone who is using a trusted host. You can set a specific IP address for the trusted host or use a subnet.</t>
  </si>
  <si>
    <t>Access to a firewall to perform administrative tasks should only come from specific network segments reserved for administrators only. This additional layer of security ensures that no one from anywhere else on the network is able to log in, even with correct credentials.</t>
  </si>
  <si>
    <t>All access outside of the allowed segment will be stopped, including from both legitimate and illegitimate users. Thus, administrators working remotely will have to make sure that they have access to jump hosts that sit in the allowed segment.</t>
  </si>
  <si>
    <t>This example is to check if trusted hosts option is enabled for account "test_admin" and which trusted hosts are in the list:
```
FG1 # config system admin
FG1 (admin) # edit "test_admin"
FG1 (test_admin) # show
config system admin
 edit "test_admin"
 ...
 set trusthost1 10.0.0.0 255.255.255.0
 set trusthost2 192.168.10.0 255.255.255.0
 ...
 next
end 
```
In the Web GUI:
```
1. System &gt; Administrators.
2. Select the account and click on edit.
3. In the account setting page, make sure that "Restrict login to trusted hosts" is enabled and all the allowed hosts / subnets are in the list of trusted host.
```
Please take note that certain versions of FortiOS will only show the first 3 trusted hosts in the list. If you want to see more, you have to click on the "+" sign as if you're adding a new item into the list. Keep clicking until you see an empty field of trusted host. That's when you know that you have reached the bottom of the list.</t>
  </si>
  <si>
    <t>2.4.3</t>
  </si>
  <si>
    <t>Ensure admin accounts with different privileges have their correct profiles assigned</t>
  </si>
  <si>
    <t>Verify that users with access to the Fortinet should only have the minimum privileges required for that particular user.</t>
  </si>
  <si>
    <t>In some organizations, it is necessary to create different levels of administrative accounts. For example, technicians from tier 1 support should not have total access to the system compared to a tier 3 support.</t>
  </si>
  <si>
    <t>In this example, the goal is to provide the profile "tier_1" the ability to view and modify address objects. This sub-privilege is under fwgrp privilege.
In CLI:
```
FGT1 # config system accprofile
FGT1 (accprofile) # edit "tier_1"
FGT1 (tier_1) # set fwgrp custom
FGT1 (tier_1) # config fwgrp-permission
FGT1 (fwgrp-permission) # set address read-write
FGT1 (fwgrp-permission) # end
FGT1 (tier_1) # end
FGT1 #
```
For the GUI, go to:
```
1. System &gt; Admin Profiles, select "tier_1" and click "Edit". 
2. On "Firewall", click on "Custom".
3. Click on "Read/Write" option for "Address".
```
In the next example, assign the profile "tier_1" to the account "support1".
In the CLI:
```
FGT1 # config system admin
FGT1 (admin) # edit "support1"
FGT1 (support1) # set accprofile "tier_1"
FGT1 (support1) # end
FGT1 #
```
For the GUI, go to:
```
1. System &gt; Administrators.
2. Select "support1" and click "Edit".
3. Under "Administrator Profile", select "tier_1".
```</t>
  </si>
  <si>
    <t>There are 2 stages to audit. Here is how to verify in the CLI:
**Stage 1: Verify the profile**. 
```
FGT1 # config system accprofile
FGT1 (accprofile) # edit "tier_1"
FGT1 (tier_1) # show full
config system accprofile
 edit "tier_1"
 set comments ''
 set secfabgrp read
 set ftviewgrp read
 set authgrp none
 set sysgrp none
 set netgrp read
 set loggrp none
 set fwgrp custom
 set vpngrp none
 set utmgrp none
 set wifi none
 set admintimeout-override disable
 config fwgrp-permission
 set policy none
 set address none
 set service none
 set schedule none
 end
 next
end
FGT1 (tier_1) #
```
If the following privileges are set to "custom", please also check the sub-privileges of the customized ones to make sure that only the right privileges are allowed: fwgrp, sysgrp, netgrp, loggrp, utmgrpset.
In the GUI, go to:
```
System &gt; Admin Profiles, select the profile and click on "Edit".
```
**Stage 2: Verify the admin accounts**. 
In the CLI:
```
FGT1 #config system admin
FGT1 (admin) # edit "support1"
FGT1 (support1) # show full
config system admin
 edit "support1"
 ...
 set accprofile "tier_1"
 ...
 next
end
```
In the GUI, go to:
```
System &gt; Administrators, select the account and click "Edit"
```</t>
  </si>
  <si>
    <t>2.4.4</t>
  </si>
  <si>
    <t>Ensure idle timeout time is configured</t>
  </si>
  <si>
    <t>The idle timeout period is the amount of time that an administrator will stay logged in to the GUI without any activity.</t>
  </si>
  <si>
    <t>Best practice dictates setting admin idle timeout to prevent the risk of unauthorized access to the device, such as someone using a logged-in GUI on a PC that has been left unattended.</t>
  </si>
  <si>
    <t>This is to prevent someone from accessing the FortiGate if the management PC is left unattended.</t>
  </si>
  <si>
    <t>To check the idle timeout in the GUI:
```
1) Login to FortiGate
2) Go to 'System' &gt; 'Settings'.
3) In the 'Administration Settings' section, check the 'Idle timeout' value in minutes.
```
To check the idle timeout in the CLI:
```
get system global
```
check the value of `admintimeout` in minutes</t>
  </si>
  <si>
    <t>2.4.5</t>
  </si>
  <si>
    <t>Ensure only encrypted access channels are enabled</t>
  </si>
  <si>
    <t>Allow only HTTPS access to the GUI and SSH access to the CLI.</t>
  </si>
  <si>
    <t>By only allowing encrypted access, we are making it harder to use "Man in the Middle" attacks to sniff login credentials.</t>
  </si>
  <si>
    <t>2.4.6</t>
  </si>
  <si>
    <t>Apply Local-in Policies</t>
  </si>
  <si>
    <t>Configure Local-in Policies to control inbound traffic that is destined to a FortiGate interface.</t>
  </si>
  <si>
    <t>Local-in Policies allow for more granular and specific control of all types of traffic that are destined for a FortiGate interface. They are not limited to management-only protocols, therefore they can extend past "trusted host" configurations and be configured with source and destination addresses as well as specific services.</t>
  </si>
  <si>
    <t>Local-in Policies are processed before "trusted host" configurations, so it is important to validate that management access will be maintained once the Local-in policies are put in place.</t>
  </si>
  <si>
    <t>To review Local-in Policies in the GUI, go to: 
```
1. System &gt; Feature Visibility.
2. Turning on "Local-in policies" under the Additional Features Section.
```
This will then add the section under "Policies and Objects" there will now be a section for "Local-in Policies"
It can also be viewed through the CLI:
```
config firewall local-in-policy 
show
```</t>
  </si>
  <si>
    <t>3.3</t>
  </si>
  <si>
    <t>2.4.7</t>
  </si>
  <si>
    <t>Ensure default Admin ports are changed</t>
  </si>
  <si>
    <t>FortiGate admin ports listen on the common ports of 80 and 443. This is default behavior. While interface access is controlled by configuring network interfaces, the FortiGate still listens on the admin ports that have been configured, which can also cause a conflict should 80 or 443 be needed as part of additional configuration later on.</t>
  </si>
  <si>
    <t>To increase security of the FortiGate Admin Ports, changing it from the default ports will reduce the attack surface should FortiGate Admin Access be targeted. As mentioned, a possible port conflict can also be avoided.</t>
  </si>
  <si>
    <t>Unauthorized access to a FortiGate or any firewall could prove very costly. While this is a single hardening step of many, it is an important one when hardening any firewall.</t>
  </si>
  <si>
    <t>Log in to the GUI and click on System &gt; Settings &gt; Review the ports under 'Administration Settings' section.</t>
  </si>
  <si>
    <t>2.4.8</t>
  </si>
  <si>
    <t>Virtual patching on the local-in management interface</t>
  </si>
  <si>
    <t>Allow virtual patching to be applied to traffic destined to the FortiGate by applying IPS signatures to the local in interface using local in policies. Attacks geared towards GUI and SSH management access, for example, can be mitigated using IPS signatures pushed from FortiGuard, thereby virtually patching these vulnerabilities.</t>
  </si>
  <si>
    <t>Patches require scheduling of downtime, which means there is some attack window from the time Fortinet announced the vulnerability to when patch is applied. To minimise the risk, virtual patching on GUI and SSH management access is needed.</t>
  </si>
  <si>
    <t>On CLI:
```
config firewall local-in-policy 
show
```
Ensure that `virtual-patch` is enabled for those policy that is allowing traffic.</t>
  </si>
  <si>
    <t>3.4</t>
  </si>
  <si>
    <t>2.5.2</t>
  </si>
  <si>
    <t>Ensure "Monitor Interfaces" for High Availability devices is enabled</t>
  </si>
  <si>
    <t>Configure Interface Monitoring within High Availability settings. `Interface Monitoring` should be enabled on all critical interfaces.</t>
  </si>
  <si>
    <t>With `Interface Monitoring` enabled on devices, failover can occur if there are physical media issues or issues with the specific port to which the FortiGate is connected.</t>
  </si>
  <si>
    <t>Not configuring Interface Monitoring can directly impact services due to a failure to trigger a High Availability failover if an interface is impacted only on the primary device and is not being monitored. Without the `Interface Monitoring` enabled, failover would be limited to hardware, system, or power faults.</t>
  </si>
  <si>
    <t>To remediate from GUI:
```
1. Go to System &gt; HA.
2. Under "Monitor Interfaces" select all applicable interfaces.
3. Select "OK".
```
To validate from CLI:
```
FGT1 # config system ha
FGT1 (ha) # set monitor "port6" "port7"
FGT1 (ha) # show ###To Review changes to monitored interfaces before applying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end
```</t>
  </si>
  <si>
    <t>To validate from GUI:
```
1. Go to System &gt; HA.
2. Under "Monitor Interfaces" validate all applicable interfaces are selected.
3. Select "OK".
```
To validate from CLI:
```
FGT1 # config system ha
FGT1 (ha) # show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###Validate proper interfaces are present
end
```</t>
  </si>
  <si>
    <t>N/A</t>
  </si>
  <si>
    <t>2.5.3</t>
  </si>
  <si>
    <t>Ensure HA Reserved Management Interface is configured</t>
  </si>
  <si>
    <t>Ensure `Reserved Management Interfaces` are configured on HA devices.</t>
  </si>
  <si>
    <t>To be able to access both the primary and secondary firewalls in an HA cluster, `Reserved Management Interfaces` need to be configured to prevent them from syncing with HA and sharing a virtual MAC address.</t>
  </si>
  <si>
    <t>Not configuring `Reserved Management Interfaces` impacts the ability to access secondary devices directly due to the primary and secondary devices syncing configuration exactly and floating a virtualized mac address between them for failover.</t>
  </si>
  <si>
    <t>3.2</t>
  </si>
  <si>
    <t>Ensure that all security policies in effect clearly state which protocols / services they are allowing.</t>
  </si>
  <si>
    <t>This is to make sure that the firewall do not allow traffic with unauthorized protocols/services by mistake.</t>
  </si>
  <si>
    <t>This is an example showing how to modify policy with ID of 2 to change the service from "ALL" to FTP and SNMP.
In CLI:
```
FGT1 # config firewall policy
FGT1 (policy) # edit 2
FGT1 (2) # set service "FTP" "SNMP"
FGT1 (2) # end
FGT1 #
```
In the GUI, 
```
1. Go to Policy &amp; Objects.
2. Click on Firewall Policy.
3. Select the policy, click "Edit".
4. In the Service section, click on it and select FTP and SNMP. Click OK.
```</t>
  </si>
  <si>
    <t>In CLI:
```
FGT1 # config firewall policy
FGT1 (policy) # show
TEST-FG-Third (policy) # show
config firewall policy
 edit 1
 set uuid d0eed832-bb73-51e6-c3da-3cd2ec201608
 set srcintf "internal"
 set dstintf "wan"
 set srcaddr "all"
 set dstaddr "all"
 set action accept
 set schedule "always"
 set service "HTTPS" "HTTP"
 set ssl-ssh-profile "__tmp_no-inspection"
 set nat enable
 next
end
```
In the GUI, 
```
1. Go to Policy &amp; Objects.
2. Click on Firewall Policy.
```
Make sure that none of the policies use "ALL" as its service.</t>
  </si>
  <si>
    <t>Ensure firewall policy denying all traffic to/from Tor, malicious server, or scanner IP addresses using ISDB</t>
  </si>
  <si>
    <t>Firewall policies should include a deny rule for traffic going to/from Tor, malicious server, or scanner IP addresses using ISDB (Internet Service Database).</t>
  </si>
  <si>
    <t>FortiGate includes Tor or malicious server related IP address using ISDB. The idea is to filter out malicious traffic using firewall policies as first level filtering. This is done without involving more resource intensive processes such as IPS inspection, hence optimizing FortiGate's performance.</t>
  </si>
  <si>
    <t>Review firewall policies and ensure there are:
1. A firewall policy created to block inbound connections with these settings:
```
From: Any
To: Any
Source: "Tor-Exit.Node", "Tor-Relay.Node", "Censys-Scanner", "Shodan-Scanner", "Botnet-C&amp;C.Server", "Phishing-Phishing.Server", "Proxy-Proxy.Server", "Spam-Spamming.Server", "VPN-Anonymous.VPN", and "Malicious-Malicious.Server"
Destination: all
Schedule: Always
Services: All
Action: Deny
Log Violation Traffic: Enabled
Enable this policy: Enabled
```
2. A firewall policy created to block outbound connections with these settings:
```
From: Any
To: Any
Source: All
Destination: "Tor-Relay.Node", "Botnet-C&amp;C.Server", "Phishing-Phishing.Server", "Proxy-Proxy.Server", "Spam-Spamming.Server", "VPN-Anonymous.VPN", and "Malicious-Malicious.Server"
Schedule: Always
Action: Deny
Log Violation Traffic: Enabled
Enable this policy: Enabled
```</t>
  </si>
  <si>
    <t>Go to "Policy &amp; Objects".
Validate that there is a firewall policy created to block inbound connections from sources named "Tor-Exit.Node", "Tor-Relay.Node", "Censys-Scanner", "Shodan-Scanner", "Botnet-C&amp;C.Server", "Phishing-Phishing.Server", "Proxy-Proxy.Server", "Spam-Spamming.Server", "VPN-Anonymous.VPN", and "Malicious-Malicious.Server" on "All" services.
Validate that there is a firewall policy created to block outbound connections to destination named "Tor-Relay.Node", "Botnet-C&amp;C.Server", "Phishing-Phishing.Server", "Proxy-Proxy.Server", "Spam-Spamming.Server", "VPN-Anonymous.VPN", and "Malicious-Malicious.Server".</t>
  </si>
  <si>
    <t>Ensure logging is enabled on all firewall policies</t>
  </si>
  <si>
    <t>Logging should be enabled for all firewall policies including the default implicit deny policy.</t>
  </si>
  <si>
    <t>Firewall policies should log for all traffic (both allow and deny policies). This enables SOC or security analyst to do further investigations on security incidents especially on threat hunting or incident response activities. Although there are many data sources that can provide DNS query logs (AD or EDR), this option should be enabled out of best practice and with assumption that no other data sources are available.</t>
  </si>
  <si>
    <t>By default, when creating firewall policies, a logging option is not enabled. Also, the default implicit deny policy is not logged. This creates a data gap in threat hunting or incident response activities.</t>
  </si>
  <si>
    <t>Go to "Policy &amp; Objects" &gt; "Firewall Policy".
Validate that logging is enabled on all firewall policies.</t>
  </si>
  <si>
    <t>4.1.2</t>
  </si>
  <si>
    <t>Apply IPS Security Profile to Policies</t>
  </si>
  <si>
    <t>Ensuring that traffic traversing between networks on the FortiGate have an IPS security profile inspecting it.</t>
  </si>
  <si>
    <t>Traffic moving between "interfaces" on the FortiGate should have firewall policies applied with an IPS security profile applied.</t>
  </si>
  <si>
    <t>Review **all** firewall policies and ensure that traffic has an `IPS` security profile assigned for inspection.</t>
  </si>
  <si>
    <t>4.2.6</t>
  </si>
  <si>
    <t>Ensure inline scanning with FortiGuard AI-Based Sandbox Service is enabled</t>
  </si>
  <si>
    <t>Inline scanning is supported when the FortiGate is licensed with the FortiGuard AI-Based Sandbox Service (FAIS). It works similar to inline scanning for the FortiSandbox appliance, by holding a file up to 50 seconds for the verdict to be returned. Timed out scans can either be set to block, log, or ignore. Inline scanning can be enabled from the GUI on the Cloud Sandbox configuration page.</t>
  </si>
  <si>
    <t>With FAIS, unknown malware can be detected and blocked using cloud sandboxing technology. Using inline scanning with FAIS, patient zero can also be prevented. This complements the existing antivirus signature-based detection and also acts as an additional layer of defense on top of FortiGate's AV heuristics feature.</t>
  </si>
  <si>
    <t>On CLI:
```
config system fortiguard
get
```
Verify if `sandbox-inline-scan` is enabled. Note that, `sandbox-inline-scan` will only show up after sandbox region is set (this is done during initial setup). If there is no `sandbox-inline-scan` in the output, it means that this feature is not enabled.
If `sandbox-inline-scan` is enabled, check on CLI if it is enforced on AV security profile:
```
config antivirus profile
show
```
Verify if `fortisandbox-mode inline` is set and on each traffic protocol, `fortisandbox block` is set.
On GUI:
```
1. Go to Security Fabric &gt; Fabric Connectors and double-click the Cloud Sandbox card.
```
Verify if "Inline scan" is enabled.
If "Inline scan" is enabled, then:
```
1. Go to Security Profiles &gt; AntiVirus and double-click the relevant AV profile.
```
Verify if `Scan strategy` is set as "Inline" and `Action` is set as "Block"</t>
  </si>
  <si>
    <t>4.3.2</t>
  </si>
  <si>
    <t>Ensure DNS Filter logs all DNS queries and responses</t>
  </si>
  <si>
    <t>DNS filter should log all DNS queries and responses.</t>
  </si>
  <si>
    <t>DNS filter should log all DNS queries and responses (whether the DNS category is blocked, monitored, or allowed). This enables SOC or security analysts to do further investigations on security incidents, especially on threat hunting or incident response activities. Although there are many data sources that can provide DNS query logs (AD or EDR), this option should be enabled out of best practice and with the assumption that no other data source is available.</t>
  </si>
  <si>
    <t>By default, allowed DNS is not logged. This creates a data gap in threat hunting or incident response activities.</t>
  </si>
  <si>
    <t>Review DNS Filter Security Profiles and validate that "Log all DNS queries and responses" is enabled.</t>
  </si>
  <si>
    <t>GUI:
```
1. Go to "Security Profiles" &gt; "DNS Filter".
2. Select relevant DNS Filter profile.
```
Validate that "Log all DNS queries and responses" is enabled.
CLI:
```
FGT1 # config dnsfilter profile
FGT1 (profile) # show
```
Validate that "set log-all-domain enable" is configured on DNS Filter profile.</t>
  </si>
  <si>
    <t>4.3.3</t>
  </si>
  <si>
    <t>Apply DNS Filter Security Profile to Policies</t>
  </si>
  <si>
    <t>Ensuring that traffic traversing to the Internet on the FortiGate has a DNS Filter security profile inspecting it.</t>
  </si>
  <si>
    <t>Traffic outbound to the Internet on the FortiGate should have firewall policies applied with an DNS Filter security profile applied.</t>
  </si>
  <si>
    <t>Review firewall policies that handle traffic **outbound to Internet** has an `DNS Filter` security profile assigned for inspection.</t>
  </si>
  <si>
    <t>4.4.1</t>
  </si>
  <si>
    <t>Block high risk categories on Application Control</t>
  </si>
  <si>
    <t>Ensure FortiGate Application Control blocks high risk applications to reduce attack surface.</t>
  </si>
  <si>
    <t>High risk applications such as those in "P2P" and "Proxy" are known for spreading malware. Some of this traffic is encrypted and therefore is able to bypass network security inspection (for those without decryption implemented). Blocking these applications from running eliminates this risk.
If any application that falls under "P2P" and "Proxy" is required to be allowed based on an organization's policy, that specific application needs to be under "Monitor" mode in the "Application and Filter Override" configuration.</t>
  </si>
  <si>
    <t>Review Application Control Security Profiles and validate that "P2P" and "Proxy" category is blocked.</t>
  </si>
  <si>
    <t>GUI: 
```
1. Go to "Security Profiles" &gt; "Application Control".
2. Select App Control profile.
```
Validate that "P2P" and "Proxy" category is blocked.</t>
  </si>
  <si>
    <t>4.4.3</t>
  </si>
  <si>
    <t>Ensure all Application Control related traffic is logged</t>
  </si>
  <si>
    <t>Ensure no category is set to "Allow" on FortiGate Application Control.</t>
  </si>
  <si>
    <t>Any category that is set as "Allow" on Application Control will not be logged. This creates a visibility gap on security investigation. This includes "Unknown Applications" category.</t>
  </si>
  <si>
    <t>Visibility gap, which affects incident forensics and response.</t>
  </si>
  <si>
    <t>On GUI: 
```
1. Review "Security Profiles" &gt; "Application Control".
2. Select the relevant App Control profile.
```
Validate that no "Allow" action is set on any categories.</t>
  </si>
  <si>
    <t>4.4.4</t>
  </si>
  <si>
    <t>Apply Application Control Security Profile to Policies</t>
  </si>
  <si>
    <t>Ensuring that traffic traversing between networks on the FortiGate have an Application Control security profile inspecting it.</t>
  </si>
  <si>
    <t>Traffic moving between "interfaces" on the FortiGate should have firewall policies applied with an Application Control security profile applied.</t>
  </si>
  <si>
    <t>Review **all** firewall policies and ensure that traffic has an `Application Control` security profile assigned for inspection.</t>
  </si>
  <si>
    <t>5.1.1</t>
  </si>
  <si>
    <t>Enable Compromised Host Quarantine</t>
  </si>
  <si>
    <t>Default automation trigger configuration for when a high severity compromised host is detected.</t>
  </si>
  <si>
    <t>By enabling this feature you protect your environment against compromised hosts. Default automation stitch to quarantine a high severity compromised host on FortiAPs, FortiSwitches, and FortiClient EMS.
Please note that this is only applicable if you have Fortinet's solution ecosystem (FortiGate with FortiAP, FortiSwitches, or FortiClient EMS).</t>
  </si>
  <si>
    <t>GUI
```
Security Fabric &gt; Automation
```
Edit and change Disabled to Enabled
CLI
```
config system automation-action
 edit "Quarantine on FortiSwitch + FortiAP"
 set description "Default automation action configuration for quarantining a MAC address on FortiSwitches and FortiAPs."
 set action-type quarantine
 next
 edit "Quarantine FortiClient EMS Endpoint"
 set description "Default automation action configuration for quarantining a FortiClient EMS endpoint device."
 set action-type quarantine-forticlient
 next
end
config system automation-trigger
 edit "Compromised Host - High"
 set description "Default automation trigger configuration for when a high severity compromised host is detected."
 next
end
config system automation-stitch
 edit "Compromised Host Quarantine"
 set description "Default automation stitch to quarantine a high severity compromised host on FortiAPs, FortiSwitches, and FortiClient EMS."
 set status enable
 set trigger "Compromised Host - High"
 config actions
 edit 1
 set action "Quarantine on FortiSwitch + FortiAP"
 next
 edit 2
 set action "Quarantine FortiClient EMS Endpoint"
 next
 end
 next
end
```</t>
  </si>
  <si>
    <t>GUI
```
Security Fabric &gt; Automation
```
Verify Compromised Host Quarantine is enabled.</t>
  </si>
  <si>
    <t>7.2.1</t>
  </si>
  <si>
    <t>Encrypt Log Transmission to FortiAnalyzer / FortiManager</t>
  </si>
  <si>
    <t>Enable encryption for logs that are sent to FortiAnalyzer or FortiManager.</t>
  </si>
  <si>
    <t>Provides encryption for logs that are sent to FortiAnalyzer or FortiManager to prevent logs being collected and viewed as they traverse the network.</t>
  </si>
  <si>
    <t>Secure log transfer settings can only be configured on CLI:
```
config log fortianalyzer setting
set reliable enable
set enc-algorithm high
end
```</t>
  </si>
  <si>
    <t>CLI: 
```
config log fortianalyzer setting
get
```
Validate `enc-algorithm` is set to high.
Validate `reliable` is set enabled.</t>
  </si>
  <si>
    <t>Test Cases</t>
  </si>
  <si>
    <t>Risk Rating (Do Not Edit)</t>
  </si>
  <si>
    <t>Fortigate-01</t>
  </si>
  <si>
    <t>SC-20</t>
  </si>
  <si>
    <t>Secure Name/Address Resolution Service (Authoritative Source)</t>
  </si>
  <si>
    <t>The DNS server is configured.</t>
  </si>
  <si>
    <t>The DNS server is not configured.</t>
  </si>
  <si>
    <t>Significant</t>
  </si>
  <si>
    <t>HCM45</t>
  </si>
  <si>
    <t>HCM45: System configuration provides additional attack surface</t>
  </si>
  <si>
    <t>Configure DNS Server. One method to achieve the recommended state is to execute the following:
In this example, we will assign 8.8.8.8 as primary DNS and 8.8.4.4 as secondary DNS.
In CLI:
FGT1 # config system dns
FGT1 (dns) # set primary 8.8.8.8
FGT1 (dns) # set secondary 8.8.4.4
FGT1 (dns) # end
FGT1 #
In the GUI, go to Networks -&gt; DNS. Click on "Specify" and put in 8.8.8.8 as "Primary DNS Server" and 8.8.4.4 as "Secondary DNS Server"</t>
  </si>
  <si>
    <t>To close this finding, please provide a screenshot showing DNS server is configured with the agency's CAP.</t>
  </si>
  <si>
    <t>Fortigate-02</t>
  </si>
  <si>
    <t>AC-18</t>
  </si>
  <si>
    <t>Wireless Access</t>
  </si>
  <si>
    <t>Block intra-zone traffic is enabled.</t>
  </si>
  <si>
    <t>Block intra-zone traffic is not enabled.</t>
  </si>
  <si>
    <t>HSC19</t>
  </si>
  <si>
    <t>Network perimeter devices do not properly restrict traffic</t>
  </si>
  <si>
    <t>Ensure intra-zone traffic is not always allowed. One method to achieve the recommended state is to execute the following:
In this example, well turn of intra-zone traffic in the zone DMZ.
In CLI:
FGT1 # config system zone
FGT1 (zone) # edit DMZ
FGT1 (DMZ) # set intrazone deny
FGT1 (DMZ) # end
FGT1 #
In the GUI, click on Network -&gt; Interfaces, select the zone and click on "Edit" and turn on "Block intra-zone traffic"</t>
  </si>
  <si>
    <t>To close this finding, please provide a screenshot showing block intra-zone traffic is enabled with the agency's CAP.</t>
  </si>
  <si>
    <t>Fortigate-03</t>
  </si>
  <si>
    <t>CM-7</t>
  </si>
  <si>
    <t>Least Functionality</t>
  </si>
  <si>
    <t>All management related services on WAN port is disabled.</t>
  </si>
  <si>
    <t>All management related services on WAN port is not disabled.</t>
  </si>
  <si>
    <t>To close this finding, please provide a screenshot showing all management related services on WAN port is disabled with the agency's CAP.</t>
  </si>
  <si>
    <t>Fortigate-04</t>
  </si>
  <si>
    <t>AC-8</t>
  </si>
  <si>
    <t>System Use Notification</t>
  </si>
  <si>
    <t>The warning banner is compliant with IRS guidelines and contains the following 4 elements:
The system contains US government information
Users’ actions are monitored and audited
Unauthorized use of the system is prohibited 
Unauthorized use of the system is subject to criminal and civil penalties.</t>
  </si>
  <si>
    <t>Pre-Login Banner is not set.</t>
  </si>
  <si>
    <t>Limited</t>
  </si>
  <si>
    <t>HAC14
HAC38</t>
  </si>
  <si>
    <t>HAC14: Warning banner is insufficient
HAC38: Warning banner does not exist</t>
  </si>
  <si>
    <t>Set the Pre-Login Banner. One method to achieve the recommended state is to execute the following:
Run the following command in the CLI to enable the pre-login-banner:
FG1 # config system global
FG1 (global) # set pre-login-banner enable
FG1 (global) # end
FG1 #
In the GUI, to edit the content of the pre-login disclaimer message:
go to System -&gt; Replacement Messages -&gt; Extended View -&gt; Pre-login Disclaimer Message. The edit screen is on the bottom right corner of the page. Click on "Save" after the editing is done.</t>
  </si>
  <si>
    <t>Fortigate-05</t>
  </si>
  <si>
    <t>Post-Login Banner is set.</t>
  </si>
  <si>
    <t>Post-Login Banner is not set.</t>
  </si>
  <si>
    <t>HAC38</t>
  </si>
  <si>
    <t>HAC38: Warning banner does not exist</t>
  </si>
  <si>
    <t>Set the Post-Login Banner. One method to achieve the recommended state is to execute the following:
Run the following command in the CLI to enable the post-login-banner:
FG1 # config system global
FG1 (global) # set post-login-banner enable
FG1 (global) # end
FG1 #
In the GUI, to edit the content of the post-login disclaimer message, go to System -&gt; Replace Messages -&gt; Extended View -&gt; "Post-login Disclaimer Message". The edit screen is on the bottom right corner of the page. Click on "Save" after the editing is done.
The warning banner is compliant with IRS guidelines and contains the following 4 elements:
The system contains US government information
Users’ actions are monitored and audited
Unauthorized use of the system is prohibited 
Unauthorized use of the system is subject to criminal and civil penalties.</t>
  </si>
  <si>
    <t>Fortigate-06</t>
  </si>
  <si>
    <t>AU-8</t>
  </si>
  <si>
    <t>Time Stamps</t>
  </si>
  <si>
    <t>Moderate</t>
  </si>
  <si>
    <t>HAU11</t>
  </si>
  <si>
    <t>HAU11: NTP is not properly implemented</t>
  </si>
  <si>
    <t>Fortigate-07</t>
  </si>
  <si>
    <t>The correct system time is configured through NTP.</t>
  </si>
  <si>
    <t>Configure the correct system time through NTP. One method to achieve the recommended state is to execute the following: 
You can only customize NTP setting using CLI. In this example, well assign pool.ntp.org as primary NTP server and 1.1.1.1 as secondary NTP server.
FGT1 # config system ntp
FGT1 (ntp) # set type custom
FGT1 (ntp) # config ntpserver
FGT1 (ntpserver) # edit 1
FGT1 (1) # set server pool.ntp.org
FGT1 (1) # next
FGT1 (ntpserver) # edit 2
FGT1 (2) # set server 1.1.1.1
FGT1 (2) # end
FGT1 (ntp) # end
FGT1 #</t>
  </si>
  <si>
    <t>Fortigate-08</t>
  </si>
  <si>
    <t>The hostname is set.</t>
  </si>
  <si>
    <t>The hostname is not set.</t>
  </si>
  <si>
    <t>HAC27</t>
  </si>
  <si>
    <t>HAC27: Default accounts have not been disabled or renamed</t>
  </si>
  <si>
    <t>Set hostname. One method to achieve the recommended state is to execute the following:
In CLI, set the hostname to New_FGT1 as follows:
FGT1 # config system global
FGT1 (global) # set hostname "New_FGT1"
FGT1 (global) # end
New_FGT1 #
or In GUI, go to System -&gt; Settings, update the field Hostname with the new hostname, and click "Apply"</t>
  </si>
  <si>
    <t>To close this finding, please provide a screenshot showing the hostname is set with the agency's CAP.</t>
  </si>
  <si>
    <t>Fortigate-09</t>
  </si>
  <si>
    <t>IA-5</t>
  </si>
  <si>
    <t xml:space="preserve">Authenticator Management </t>
  </si>
  <si>
    <t>Password Policy is enabled.</t>
  </si>
  <si>
    <t>Password Policy is not enabled.</t>
  </si>
  <si>
    <t>HPW3</t>
  </si>
  <si>
    <t>HPW3: Minimum password length is too short</t>
  </si>
  <si>
    <t>Enable password policy. One method to achieve the recommended state is to execute the following:
From CLI, do the following:
config system password-policy
set status enable
set apply-to admin-password ipsec-preshared-key
set minimum-length 14
set min-lower-case-letter 1
set min-upper-case-letter 1
set min-non-alphanumeric 1
set min-number 1
set expire-status enable
set expire-day 90
set reuse-password disable
end
or From GUI, do the following
1) log in to FortiGate as Super Admin
2) Go to System -&gt; Settings
3) find the password Policy Section
4) Default Password scope is Off, change it to Both
5) set Minimum length to 14
6) Enable Character requirements
7) set minimum 1 in the filed of Upper Case, Lower Case, Numbers (0-9) and Special
8) Disable Allow password reuse
9) Enable Password expiration and set it to 90</t>
  </si>
  <si>
    <t>To close this finding, please provide a screenshot showing password policy is enabled with the agency's CAP.</t>
  </si>
  <si>
    <t>Fortigate-10</t>
  </si>
  <si>
    <t>AC-7</t>
  </si>
  <si>
    <t>Unsuccessful Logon Attempts</t>
  </si>
  <si>
    <t>The administrator password retries and lockout time are configured.</t>
  </si>
  <si>
    <t>The administrator password retries and lockout time are not configured.</t>
  </si>
  <si>
    <t>HAC15</t>
  </si>
  <si>
    <t>HAC15: User accounts not locked out after 3 unsuccessful login attempts</t>
  </si>
  <si>
    <t>To close this finding, please provide a screenshot showing administrator password retries and lockout time are configured with the agency's CAP.</t>
  </si>
  <si>
    <t>Fortigate-11</t>
  </si>
  <si>
    <t>HSC42</t>
  </si>
  <si>
    <t>HSC42: Encryption capabilities do not meet the latest FIPS 140 requirements</t>
  </si>
  <si>
    <t>Fortigate-12</t>
  </si>
  <si>
    <t>The default admin password is changed.</t>
  </si>
  <si>
    <t>The default admin password is not changed.</t>
  </si>
  <si>
    <t>Fortigate-13</t>
  </si>
  <si>
    <t>AC-6</t>
  </si>
  <si>
    <t>Least Privilege</t>
  </si>
  <si>
    <t>All the login accounts having specific trusted hosts are enabled.</t>
  </si>
  <si>
    <t>All the login accounts having specific trusted hosts are not enabled.</t>
  </si>
  <si>
    <t>HAC11</t>
  </si>
  <si>
    <t>HAC11: User access was not established with concept of least privilege</t>
  </si>
  <si>
    <t>To close this finding, please provide a screenshot showing all the login accounts having specific trusted hosts are enabled with the agency's CAP.</t>
  </si>
  <si>
    <t>Fortigate-14</t>
  </si>
  <si>
    <t>The admin accounts with different privileges have their correct profiles assigned.</t>
  </si>
  <si>
    <t>The admin accounts with different privileges does not have their correct profiles assigned.</t>
  </si>
  <si>
    <t>Assign the admin accounts with different privileges having their correct profiles. One method to achieve the recommended state is to execute the following:
In this example, I would like to provide the profile "tier_1" the ability to view and modify address objects. This sub-privilege is under fwgrp privilege.
In CLI
FGT1 # config system accprofile
FGT1 (accprofile) # edit "tier_1"
FGT1 (tier_1) # set fwgrp custom
FGT1 (tier_1) # config fwgrp-permission
FGT1 (fwgrp-permission) # set address read-write
FGT1 (fwgrp-permission) # end
FGT1 (tier_1) # end
FGT1 #
For the GUI, go to 
System -&gt; Admin Profiles, select "tier_1" and click "Edit". On "Firewall", click on "Custom" and then click on "Read/Write" option for "Address".
In the next example, I would like to assign the profile "tier_1" to the account "support1".
In the CLI
FGT1 # config system admin
FGT1 (admin) # edit "support1"
FGT1 (support1) # set accprofile "tier_1"
FGT1 (support1) # end
FGT1 #
For the GUI, go to 
System -&gt; Administrators, select "support1" and click "Edit". Under "Administrator Profile", select "tier_1".</t>
  </si>
  <si>
    <t>To close this finding, please provide a screenshot showing admin accounts with different privileges have their correct profiles assigned with the agency's CAP.</t>
  </si>
  <si>
    <t>Fortigate-15</t>
  </si>
  <si>
    <t>AC-12</t>
  </si>
  <si>
    <t>Session Termination</t>
  </si>
  <si>
    <t>HRM5</t>
  </si>
  <si>
    <t>HRM5: User sessions do not terminate after the Publication 1075 period of inactivity</t>
  </si>
  <si>
    <t>Configure idle timeout time. One method to achieve the recommended state is to execute the following:
To change the idle timeout in the GUI:
1) Login to FortiGate with Super Admin privileges
2) Go to System &gt; Settings.
3) In the Administration Settings section, set the Idle timeout value to 15 minutes by typing 15.
4) Click Apply.
To change the idle timeout in the CLI:
config system global
set admintimeout 15
end</t>
  </si>
  <si>
    <t>Fortigate-16</t>
  </si>
  <si>
    <t>SC-8</t>
  </si>
  <si>
    <t xml:space="preserve">Transmission Confidentiality and Integrity </t>
  </si>
  <si>
    <t>Only encrypted access channels are enabled.</t>
  </si>
  <si>
    <t>Only encrypted access channels are not enabled.</t>
  </si>
  <si>
    <t>To close this finding, please provide a screenshot showing only encrypted access channels are enabled with the agency's CAP.</t>
  </si>
  <si>
    <t>Fortigate-17</t>
  </si>
  <si>
    <t>SC-7</t>
  </si>
  <si>
    <t>Boundary Protection</t>
  </si>
  <si>
    <t>Local-in Policies are applied.</t>
  </si>
  <si>
    <t>Local-in Policies are not applied.</t>
  </si>
  <si>
    <t>Apply Local-in Policies. One method to achieve the recommended state is to execute the following:
Local-in Policies can only be configured through the CLI:
config firewall {local-in-policy | local-in-policy6}
edit &lt;policy_number&gt;
set intf &lt;interface&gt;
set srcaddr &lt;source_address&gt; [source_address] ...
set dstaddr &lt;destination_address&gt; [destination_address] ...
set action {accept | deny}
set service &lt;service_name&gt; [service_name] ...
set schedule &lt;schedule_name&gt;
set comments &lt;string&gt;
next
end
For example, to prevent the source subnet 10.10.10.0/24 from pinging port1, but allow administrative access for PING on port1:
config firewall address
edit "10.10.10.0"
set subnet 10.10.10.0 255.255.255.0
next
end
config firewall local-in-policy
edit 1
set intf "port1"
set srcaddr "10.10.10.0"
set dstaddr "all"
set service "PING"
set schedule "always"
next
end</t>
  </si>
  <si>
    <t>To close this finding, please provide a screenshot showing local-in policies are applied with the agency's CAP.</t>
  </si>
  <si>
    <t>Fortigate-18</t>
  </si>
  <si>
    <t>SI-4</t>
  </si>
  <si>
    <t>System Monitoring</t>
  </si>
  <si>
    <t>The Monitor Interfaces for High Availability Devices is enabled.</t>
  </si>
  <si>
    <t>Enable Monitor Interfaces for High Availability Devices. One method to achieve the recommended state is to execute the following:
To Remediate from GUI:
go to System - &gt; HA
Under "Monitor Interfaces" select all applicable interfaces.
select "OK"
To Validate from CLI:
FGT1 # config system ha
FGT1 (ha) # set monitor "port6" "port7"
FGT1 (ha) # show ###To Review changes to monitored interfaces before applying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end</t>
  </si>
  <si>
    <t>To close this finding, please provide a screenshot showing the monitor interfaces for high availability devices is enabled with the agency's CAP.</t>
  </si>
  <si>
    <t>Fortigate-19</t>
  </si>
  <si>
    <t>The HA Reserved Management Interface is configured.</t>
  </si>
  <si>
    <t>To close this finding, please provide a screenshot showing the HA Reserved Management Interface is configured with the agency's CAP.</t>
  </si>
  <si>
    <t>Fortigate-20</t>
  </si>
  <si>
    <t>Fortigate-21</t>
  </si>
  <si>
    <t>HSC19: Network perimeter devices do not properly restrict traffic</t>
  </si>
  <si>
    <t>Fortigate-22</t>
  </si>
  <si>
    <t>AU-12</t>
  </si>
  <si>
    <t xml:space="preserve">Audit Generation </t>
  </si>
  <si>
    <t>Logging is enabled on all firewall policies.</t>
  </si>
  <si>
    <t>HAU2</t>
  </si>
  <si>
    <t>HAU2: No auditing is being performed on the system</t>
  </si>
  <si>
    <t>Enable logging on all firewall policies. One method to achieve the recommended state is to execute the following:
Review firewall policies and ensure that:
For allowed policies, "Log Allowed Traffic" is set on "All Sessions" option
For denied policies, "Log Violation Traffic" is enabled.</t>
  </si>
  <si>
    <t>To close this finding, please provide a screenshot showing logging is enabled on all firewall policies with the agency's CAP.</t>
  </si>
  <si>
    <t>Fortigate-23</t>
  </si>
  <si>
    <t>The DNS Filter logs all DNS queries and responses.</t>
  </si>
  <si>
    <t>The DNS Filter does not log all DNS queries and responses.</t>
  </si>
  <si>
    <t>HAU17</t>
  </si>
  <si>
    <t>HAU17: Audit logs do not capture sufficient auditable events</t>
  </si>
  <si>
    <t>Ensure DNS Filter logs all DNS queries and responses. One method to achieve the recommended state is to execute the following:
Review DNS Filter Security Profiles and validate that "Log all DNS queries and responses" is enabled.</t>
  </si>
  <si>
    <t>Fortigate-24</t>
  </si>
  <si>
    <t>SI-3</t>
  </si>
  <si>
    <t>Malicious Code Protection</t>
  </si>
  <si>
    <t>The high risk categories on Application Control is blocked.</t>
  </si>
  <si>
    <t>The high risk categories on Application Control is not blocked.</t>
  </si>
  <si>
    <t>Block high risk categories on Application Control, One method to achieve the recommended state is to execute the following:
Review Application Control Security Profiles and validate that "P2P" and "Proxy" category is blocked.</t>
  </si>
  <si>
    <t>To close this finding, please provide a screenshot showing the high-risk categories on application control is blocked with the agency's CAP.</t>
  </si>
  <si>
    <t>Fortigate-25</t>
  </si>
  <si>
    <t>All Application Control related traffic are logged.</t>
  </si>
  <si>
    <t>All Application Control related traffic are not logged.</t>
  </si>
  <si>
    <t>Ensure all Application Control related traffic are logged. One method to achieve the recommended state is to execute the following:
Review Application Control Security Profiles and validate that no "Allow" action is set on any categories.</t>
  </si>
  <si>
    <t>Fortigate-26</t>
  </si>
  <si>
    <t>The Compromised Host Quarantine is enabled.</t>
  </si>
  <si>
    <t>The Compromised Host Quarantine is not enabled.</t>
  </si>
  <si>
    <t>Enable Compromised Host Quarantine. One method to achieve the recommended state is to execute the following:
GUI
Security Fabric&gt;Automation
Edit and change Disabled to Enabled
CLI
config system automation-action
edit "Quarantine on FortiSwitch + FortiAP"
 set description "Default automation action configuration for quarantining a MAC address on FortiSwitches and FortiAPs."
set action-type quarantine
next
edit "Quarantine FortiClient EMS Endpoint"
set description "Default automation action configuration for quarantining a FortiClient EMS endpoint device."
set action-type quarantine-forticlient
next
end
config system automation-trigger
edit "Compromised Host - High"
set description "Default automation trigger configuration for when a high severity compromised host is detected."
next
end
config system automation-stitch
edit "Compromised Host Quarantine"
set description "Default automation stitch to quarantine a high severity compromised host on FortiAPs, FortiSwitches, and FortiClient EMS."
set status disable
set trigger "Compromised Host - High"
config actions
edit 1
set action "Quarantine on FortiSwitch + FortiAP"
next
edit 2
set action "Quarantine FortiClient EMS Endpoint"
next
end
next
end</t>
  </si>
  <si>
    <t>To close this finding, please provide a screenshot showing the compromised host quarantine is enabled with the agency's CAP.</t>
  </si>
  <si>
    <t>Pass</t>
  </si>
  <si>
    <t>Fail</t>
  </si>
  <si>
    <t>Critical</t>
  </si>
  <si>
    <t>SA-22</t>
  </si>
  <si>
    <t>Unsupported System Components</t>
  </si>
  <si>
    <t>Examine &amp; Interview</t>
  </si>
  <si>
    <t>Vendor Support</t>
  </si>
  <si>
    <t>Verify that the firewall is supported by the vendor. 
Each organization shall ensure that unsupported software is removed or upgraded to a supported version prior to a vendor dropping support.</t>
  </si>
  <si>
    <t>The system is not under current vendor support.</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</si>
  <si>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</si>
  <si>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</si>
  <si>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SI-2</t>
  </si>
  <si>
    <t>Flaw Remediation</t>
  </si>
  <si>
    <t>Install updates, patches, and additional security software</t>
  </si>
  <si>
    <t>Verify that system patch levels are up-to-date to address new vulnerabilities.</t>
  </si>
  <si>
    <t>The latest security patches are installed.</t>
  </si>
  <si>
    <t>HSI2
HSI27</t>
  </si>
  <si>
    <t>HSI2: System patch level is insufficient
HSI27: Critical security patches have not been applied</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</si>
  <si>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</si>
  <si>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</si>
  <si>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</si>
  <si>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</si>
  <si>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</si>
  <si>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Multi-factor authentication is not required for internal privileged and non-privileged access.</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</si>
  <si>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</si>
  <si>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</si>
  <si>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AC-2</t>
  </si>
  <si>
    <t>Account Management</t>
  </si>
  <si>
    <t>An account management process has been implemented for user access</t>
  </si>
  <si>
    <t>An approval process is in place for granting access to firewalls (authentication server and/or local accounts).</t>
  </si>
  <si>
    <t xml:space="preserve">1. Interview the firewall administrator and verify that account management procedures have been implemented for user account creation, termination and expiration.
2. Examine account management system workflow and/or completed user access request and approvals for end users and administrators.
</t>
  </si>
  <si>
    <t>1-2. Firewall administrator can demonstrate that an account management process has been implemented for user access.</t>
  </si>
  <si>
    <t>Account management procedures are not implemented.</t>
  </si>
  <si>
    <t>HAC37</t>
  </si>
  <si>
    <t>HAC37: Account management procedures are not implemented</t>
  </si>
  <si>
    <t>Interview</t>
  </si>
  <si>
    <t>Accounts are reviewed periodically for proper privileges, and removed or suspended when no longer necessary</t>
  </si>
  <si>
    <t>Ensure accounts that are no longer required are immediately removed from the authentication server or firewall (authentication server or local accounts).
Verify privileged accounts are reviewed at least semi-annually for compliance with agency account management requirements.</t>
  </si>
  <si>
    <t xml:space="preserve">1. Discuss the process (e.g. management notification, ticket creation, email, etc.) for removing user accounts with the system admin for local and network (e.g. authentication server such as RADIUS, TACACS, etc.) accounts.
2. Interview firewall administrator or security administrator and determine how often users accounts are reviewed.
3. For each authentication method in use, confirm that there is a process in place to identify unused accounts and they are disabled or deleted immediately when they are no longer needed.
</t>
  </si>
  <si>
    <t>1-2. A process should be in place to enforce proper account management. Firewall accounts are reviewed at least semi-annually for compliance with account management requirements, and users accounts are disabled or removed immediately from the system that are no longer needed.</t>
  </si>
  <si>
    <t>HAC41
HAC8</t>
  </si>
  <si>
    <t>HAC41: Accounts are not removed or suspended when no longer necessary
HAC8: Accounts are not reviewed periodically for proper privileges</t>
  </si>
  <si>
    <t>Authentication server is used for device administration.</t>
  </si>
  <si>
    <t>Verify an authentication server (e.g., Active Directory, Radius, etc.) is used to identify and authenticate administrators to the firewall.
Ensure that when an authentication server is used for administrative access to the firewall, only one account is defined locally for use in an emergency (i.e., authentication server or connection to the server is down).</t>
  </si>
  <si>
    <t>1. An authentication server is used to identify and authenticate firewall administrators.
2. Only one local account should be defined on the firewall when an authentication server is used.</t>
  </si>
  <si>
    <t>Authentication server is not used for device administration.</t>
  </si>
  <si>
    <t>HIA4
HAC11</t>
  </si>
  <si>
    <t>HIA4: Authentication server is not used for device administration
HAC11: User access was not established with concept of least privilege</t>
  </si>
  <si>
    <t xml:space="preserve">Implement a process to ensure all authentication is managed using an authentication server (e.g., Terminal Access Controller Access-Control System (TACACS) and Active Directory). Create only one break glass local account on the chassis that will be used only for emergencies or if the authentication server is down. </t>
  </si>
  <si>
    <t>Authenticator Management</t>
  </si>
  <si>
    <t>Examine</t>
  </si>
  <si>
    <t>Passwords are not allowed to be stored unencrypted in configuration files</t>
  </si>
  <si>
    <t>Ensure that unencrypted firewall passwords are not stored in an offline configuration file.</t>
  </si>
  <si>
    <t>1. Unencrypted passwords are not stored in an offline configuration file.</t>
  </si>
  <si>
    <t>Passwords are allowed to be stored unencrypted in config files</t>
  </si>
  <si>
    <t>HPW21</t>
  </si>
  <si>
    <t>HPW21: Passwords are allowed to be stored unencrypted in config files</t>
  </si>
  <si>
    <t>Individual user accounts have been created for each authorized user, and no shared accounts are used</t>
  </si>
  <si>
    <t>Ensure each user accessing the device has their own account with username and password.</t>
  </si>
  <si>
    <t>1. Individual user accounts have been created for each authorized user. Groups, user accounts without passwords, or duplicate accounts do not exist.
No shared accounts are used other than when operationally required (e.g., root accounts).</t>
  </si>
  <si>
    <t>Agency shares administrative account inappropriately.</t>
  </si>
  <si>
    <t>HAC21
HAC20</t>
  </si>
  <si>
    <t>HAC21: Agency shares administrative account inappropriately
HAC20: Agency duplicates usernames</t>
  </si>
  <si>
    <t>AC-4</t>
  </si>
  <si>
    <t xml:space="preserve">Information Flow Enforcement </t>
  </si>
  <si>
    <t>Employ firewall filters that prevent or limit the effects of all types of commonly known denial-of-service (DoS) attacks, including flooding, packet sweeps, and unauthorized port scanning.</t>
  </si>
  <si>
    <t>Not configuring a key boundary security protection device such as the firewall against commonly known attacks is an immediate threat to the protected enclave because they are easily implemented by those with little skill. Directions for the attack are obtainable on the Internet and in hacker groups. Without filtering enabled for these attacks, the firewall will allow these attacks beyond the protected boundary.
Configure the perimeter and internal boundary firewall to guard against the three general methods of well-known DoS attacks: flooding attacks, protocol sweeping attacks, and unauthorized port scanning.
Flood attacks occur when the host receives too much traffic to buffer and slows down or crashes. Popular flood attacks include ICMP flood and SYN flood. A TCP flood attack of SYN packets initiating connection requests can overwhelm the device until it can no longer process legitimate connection requests, resulting in denial of service. An ICMP flood can overload the device with so many echo requests (ping requests) that it expends all its resources responding and can no longer process valid network traffic, also resulting in denial of service. An attacker might use session table floods and SYN-ACK-ACK proxy floods to fill up the session table of a host.
In an IP address sweep attack, an attacker sends ICMP echo requests (pings) to multiple destination addresses. If a target host replies, the reply reveals the target€™s IP address to the attacker. In a TCP sweep attack, an attacker sends TCP SYN packets to the target device as part of the TCP handshake. If the device responds to those packets, the attacker gets an indication that a port in the target device is open, which makes the port vulnerable to attack. In a UDP sweep attack, an attacker sends UDP packets to the target device. If the device responds to those packets, the attacker gets an indication that a port in the target device is open, which makes the port vulnerable to attack.
In a port scanning attack, an unauthorized application is used to scan the host devices for available services and open ports for subsequent use in an attack. This type of scanning can be used as a DoS attack when the probing packets are sent excessively.</t>
  </si>
  <si>
    <t>Filters or security zones are configured with filters that guard against common DoS attacks.</t>
  </si>
  <si>
    <t>Filters or security zones are not configured with filters that guard against common DoS attacks.</t>
  </si>
  <si>
    <t>Configure the firewall deny network communications traffic by default and allow network communications traffic by exception (i.e., deny all, permit by exception).</t>
  </si>
  <si>
    <t>To prevent malicious or accidental leakage of traffic, organizations must implement a deny-by-default security posture at the network perimeter. Such rulesets prevent many malicious exploits or accidental leakage by restricting the traffic to only known sources and only those ports, protocols, or services that are permitted and operationally necessary.
As a managed boundary interface, the firewall must block all inbound and outbound network traffic unless a filter is installed to explicitly allow it. The allow filters must comply with the Ports, Protocols, and Services Management (PPSM) Category Assurance List (CAL) and Vulnerability Assessment (VA).</t>
  </si>
  <si>
    <t>Determine the default security policies on the firewall for traffic from one zone to another zone (inter-zone). 
The default policy must be a "Deny" policy that blocks all inter-zone traffic by default. Ensure no policy that circumvents the default "Deny" inter-zone policy is allowed. Traffic through the firewall is filtered so that only the specific traffic that is approved and registered in the PPSM CAL and VAs for the enclave. Verify rules or access control statements containing "any" for either the host, destination, protocol, or port are not used.
If the firewall does not deny all network communications traffic by default and allow network communications traffic by exception (i.e., deny all, permit by exception), this is a finding.</t>
  </si>
  <si>
    <t xml:space="preserve">The firewall does deny all network communications traffic by default and allow network communications traffic by exception (i.e., deny all, permit by exception). </t>
  </si>
  <si>
    <t xml:space="preserve">The firewall does not deny all network communications traffic by default and allow network communications traffic by exception (i.e., deny all, permit by exception). </t>
  </si>
  <si>
    <t>AU-3</t>
  </si>
  <si>
    <t>Content of Audit Records</t>
  </si>
  <si>
    <t>Configure the firewall to generate traffic log entries containing information to establish the source of the events, such as the source IP address at a minimum.</t>
  </si>
  <si>
    <t>Without establishing the source of the event, it is impossible to establish, correlate, and investigate the events leading up to an outage or attack. In order to compile an accurate risk assessment and provide forensic analysis, security personnel need to know the source of the event.
In addition to logging where events occur within the network, the traffic log events must also identify sources of events, such as IP addresses, processes, and node or device names.</t>
  </si>
  <si>
    <t>Examine the traffic log configuration on the firewall or view several alert events on the organization's central audit server.
Verify the entries sent to the traffic log include sufficient information to ascertain the source of the events (e.g., IP address, session, or packet ID).
If the traffic log entries do not include sufficient information to ascertain the source of the events, this is a finding.</t>
  </si>
  <si>
    <t xml:space="preserve">The traffic log entries do include sufficient information to ascertain the source of the events. </t>
  </si>
  <si>
    <t xml:space="preserve">The traffic log entries do not include sufficient information to ascertain the source of the events. </t>
  </si>
  <si>
    <t>HAU22</t>
  </si>
  <si>
    <t>HAU22: Content of audit records is not sufficient</t>
  </si>
  <si>
    <t>Configure the firewall implementation to ensure entries sent to the traffic log include sufficient information to ascertain the source of each event (e.g., IP address, session, or packet ID).</t>
  </si>
  <si>
    <t xml:space="preserve">Information System Monitoring </t>
  </si>
  <si>
    <t>Configure the firewall to generate an alert that can be forwarded to, at a minimum, the ISSO and ISSM when denial-of-service (DoS) incidents are detected.</t>
  </si>
  <si>
    <t>Without an alert, security personnel may be unaware of major detection incidents that require immediate action, and this delay may result in the loss or compromise of information.
The firewall generates an alert that notifies designated personnel of the Indicators of Compromise (IOCs), which require real-time alerts. These messages should include a severity level indicator or code as an indicator of the criticality of the incident. These indicators reflect the occurrence of a compromise or a potential compromise.
Since these incidents require immediate action, these messages are assigned a critical or level 1 priority/severity, depending on the system's priority schema.
CJCSM 6510.01B, "Cyber Incident Handling Program", lists nine Cyber Incident and Reportable Event Categories. DoD has determined that categories identified by CJCSM 6510.01B Major Indicators (category 1, 2, 4, or 7 detection events) will require an alert when an event is detected.
Alerts may be transmitted, for example, telephonically, by electronic mail messages, or by text messaging. The firewall must either send the alert to a management console that is actively monitored by authorized personnel or use a messaging capability to send the alert directly to designated personnel.</t>
  </si>
  <si>
    <t xml:space="preserve">The firewall is configured to send an alert via an approved and immediate method when DoS incidents are detected. </t>
  </si>
  <si>
    <t>The firewall is not configured to send an alert via an approved and immediate method when DoS incidents are detected.</t>
  </si>
  <si>
    <t>HSI20</t>
  </si>
  <si>
    <t xml:space="preserve">HSI20: Agency does not receive security alerts, advisories, or directives </t>
  </si>
  <si>
    <t>Configure the firewall (or another network device) to send an alert via instant message, email, or another authorized method to the ISSO and ISSM and other identified personnel when DoS incidents are detected.</t>
  </si>
  <si>
    <t>Configure the firewall to generate traffic log entries containing information to establish the outcome of the events, such as, at a minimum, the success or failure of the application of the firewall rule.</t>
  </si>
  <si>
    <t>Without information about the outcome of events, security personnel cannot make an accurate assessment as to whether an attack was successful or if changes were made to the security state of the network.
Event outcomes can include indicators of event success or failure and event-specific results. They also provide a means to measure the impact of an event and help authorized personnel to determine the appropriate response.</t>
  </si>
  <si>
    <t>Examine the traffic log configuration on the firewall or view several alert events on the organization's central audit server.
Verify the entries sent to the traffic log include sufficient information to ascertain the outcome of the firewall rules. Verify that, at a minimum, the success or failure of the event is evented.
If the traffic log entries do not include sufficient information to ascertain the outcome of the application of the firewall rules, this is a finding.
If the traffic log entries do not include the success or failure of the application of the firewall rules, this is a finding.</t>
  </si>
  <si>
    <t>The traffic log entries do include the success or failure of the application of the firewall rules.</t>
  </si>
  <si>
    <t>The traffic log entries do not include the success or failure of the application of the firewall rules.</t>
  </si>
  <si>
    <t>AU-5</t>
  </si>
  <si>
    <t xml:space="preserve">Response to Audit Processing Failure </t>
  </si>
  <si>
    <t>Configure the firewall must generate a real-time alert to, at a minimum, the SCA and ISSO, if communication with the central audit server is lost.</t>
  </si>
  <si>
    <t>Without a real-time alert (less than a second), security personnel may be unaware of an impending failure of the audit functions and system operation may be adversely impacted. Alerts provide organizations with urgent messages. Automated alerts can be conveyed in a variety of ways, including via a regularly monitored console, telephonically, via electronic mail, via text message, or via websites.
Log processing failures include software/hardware errors, failures in the log capturing mechanisms, and log storage capacity being reached or exceeded. Most firewalls use UDP to send audit records to the server and cannot tell if the server has received the transmission, thus the site should either implement a connection-oriented communications solution (e.g., TCP) or implement a heartbeat with the central audit server and send an alert if it is unreachable.</t>
  </si>
  <si>
    <t>If a network device such as the events, network management, or SNMP server is configured to send an alert when communication is lost with the central audit server, this is not a finding.
Verify the firewall is configured to send an alert via instant message, email, SNMP, or another authorized method to the SCA, ISSO, and other identified personnel when communication is lost with the central audit server.
If the firewall is not configured to send an immediate alert via an approved method when communication is lost with the central audit server, this is a finding.</t>
  </si>
  <si>
    <t xml:space="preserve">The firewall is configured to send an immediate alert via an approved method when communication is lost with the central audit server. </t>
  </si>
  <si>
    <t xml:space="preserve">The firewall is not configured to send an immediate alert via an approved method when communication is lost with the central audit server. </t>
  </si>
  <si>
    <t>HAU25</t>
  </si>
  <si>
    <t>HAU25: Audit processing failures are not properly reported and responded to</t>
  </si>
  <si>
    <t>Configure the firewall (or another network device) to send an alert via instant message, email, or another authorized method to the SCA, ISSO, and other identified personnel for any log failure event where the filtering functions are unable to write events to the central audit server.</t>
  </si>
  <si>
    <t>Configure the firewall to send traffic log entries to a central audit server for management and configuration of the traffic log entries.</t>
  </si>
  <si>
    <t>Examine the traffic log configuration on the firewall.
Verify the firewall is configured to send traffic log entries to the organization's central audit server. 
If the firewall is not configured to send traffic log entries to the organization's central audit server, this is a finding.</t>
  </si>
  <si>
    <t xml:space="preserve">The firewall is configured to send traffic log entries to the organization's central audit server. </t>
  </si>
  <si>
    <t xml:space="preserve">The firewall is not configured to send traffic log entries to the organization's central audit server. </t>
  </si>
  <si>
    <t>HAU16</t>
  </si>
  <si>
    <t>HAU16: A centralized automated audit log analysis solution is not implemented</t>
  </si>
  <si>
    <t>Configure the firewall to ensure traffic log entries are transmitted to the organization's central audit server (e.g., syslog server).</t>
  </si>
  <si>
    <t>AC-17</t>
  </si>
  <si>
    <t>Remote Access</t>
  </si>
  <si>
    <t>Configure firewall that filters traffic from the VPN access points with organization-defined filtering rules that apply to the monitoring of remote access traffic.</t>
  </si>
  <si>
    <t>Remote access devices (such as those providing remote access to network devices and information systems) that lack automated capabilities increase risk and make remote user access management difficult at best.
Remote access is access to DoD non-public information systems by an authorized user (or an information system) communicating through an external, non-organization-controlled network.
Automated monitoring of remote access sessions allows organizations to detect cyber attacks and also ensure ongoing compliance with remote access policies by auditing connection activities of remote access capabilities from a variety of information system components (e.g., servers, workstations, notebook computers, smart phones, and tablets).</t>
  </si>
  <si>
    <t>Review the firewall configuration statements used to create a group policy with filtering rules for remote clients accessing the network using a VPN.
Verify both ingress and egress traffic on this interface is subject to the remote access policy and filtering rules required by the organization. 
If the firewall is used to filter traffic from the VPN access points but is not configured with filtering rules that apply to the monitoring of remote access traffic, this is a finding.</t>
  </si>
  <si>
    <t>The firewall that filters traffic from the VPN access points is configured with organization-defined filtering rules that apply to the monitoring of remote access traffic.</t>
  </si>
  <si>
    <t>The firewall that filters traffic from the VPN access points is not configured with organization-defined filtering rules that apply to the monitoring of remote access traffic.</t>
  </si>
  <si>
    <t>HAC62</t>
  </si>
  <si>
    <t>HAC62: Host-based firewall is not configured according to industry standard best practice</t>
  </si>
  <si>
    <t>Configure the firewall to apply ingress filters to traffic that is inbound to the network through any active external interface.</t>
  </si>
  <si>
    <t>Unrestricted traffic to the trusted networks may contain malicious traffic that poses a threat to an enclave or to other connected networks. Additionally, unrestricted traffic may transit a network, which uses bandwidth and other resources.
Firewall filters control the flow of network traffic, ensure the flow of traffic is only allowed from authorized sources to authorized destinations. Networks with different levels of trust (e.g., the Internet) must be kept separated.</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</si>
  <si>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inbound zones and interfaces.
Verify an ingress filter (e.g., Access Control List) is applied to each inbound zone/interface, including the management interface.
Verify ingress filters for the management interface to block all transit traffic (i.e., any traffic not destined to the firewall itself). Verify that traffic accessing the firewall originates from the Network Operations Center (NOC).
If an ingress filter is not configured for each active inbound zone or interface, this is a finding.</t>
  </si>
  <si>
    <t>An ingress filter is configured for each active inbound zone or interface.</t>
  </si>
  <si>
    <t>An ingress filter is not configured for each active inbound zone or interface.</t>
  </si>
  <si>
    <t>HSC27</t>
  </si>
  <si>
    <t>HSC27: Traffic inspection is not sufficient</t>
  </si>
  <si>
    <t>Configure the firewall to immediately use updates made to policy enforcement mechanisms such as firewall rules, security policies, and security zones.</t>
  </si>
  <si>
    <t>Information flow policies regarding dynamic information flow control include, for example, allowing or disallowing information flows based on changes to the Ports, Protocols, Services Management [PPSM] Category Assurance Levels [CAL] list, vulnerability assessments, or mission conditions. Changing conditions include changes in the threat environment and detection of potentially harmful or adverse events.</t>
  </si>
  <si>
    <t>Verify the firewall immediately uses updates made to policy enforcement mechanisms such as firewall rules, security policies, and security zones. For example, there is no need to reinitialize or reboot or the action to commit the changes is prompted.
If the firewall does not immediately use updates made to policy enforcement mechanisms such as firewall rules, security policies, and security zones, this is a finding.</t>
  </si>
  <si>
    <t xml:space="preserve">The firewall immediately use updates made to policy enforcement mechanisms such as firewall rules, security policies, and security zones. </t>
  </si>
  <si>
    <t>The firewall is not configured to immediately use updates made to policy enforcement mechanisms such as firewall rules, security policies, and security zones.</t>
  </si>
  <si>
    <t>HCM19</t>
  </si>
  <si>
    <t>HCM19: Firewall rules are not reviewed or removed when no longer necessary</t>
  </si>
  <si>
    <t>A firewall experiencing a DoS attack will not be able to handle production traffic load. The high utilization and CPU caused by a DoS attack will also have an effect on control keep-alive and timers used for neighbor peering resulting in route flapping and will eventually black hole production traffic.
The device must be configured to contain and limit a DoS attack's effect on the device's resource utilization. The use of redundant components and load balancing are examples of mitigating "flood-type" DoS attacks through increased capacity.</t>
  </si>
  <si>
    <t>Use the "show" command to verify that all inbound interfaces have a stateless firewall filter to set rate limits based on a destination.
If the firewall does not have a stateless firewall filter that sets rate limits based on a destination, this is a finding.</t>
  </si>
  <si>
    <t>All inbound interfaces have a stateless firewall filter to set rate limits based on a destination.</t>
  </si>
  <si>
    <t>The firewall does not have a stateless firewall filter that sets rate limits based on a destination.</t>
  </si>
  <si>
    <t>Configure a stateless firewall filter to set rate limits based on a destination of the packets. Apply the stateless firewall filter to all inbound interfaces.</t>
  </si>
  <si>
    <t>CM-6</t>
  </si>
  <si>
    <t>Configuration Settings</t>
  </si>
  <si>
    <t>The firewall must fail to a secure state upon the failure of the following: system initialization, shutdown, or system abort.</t>
  </si>
  <si>
    <t xml:space="preserve">Failure to a known safe state helps prevent systems from failing to a state that may cause loss of data or unauthorized access to system resources. Network elements that fail suddenly and with no incorporated failure state planning may leave the hosting system available but with a reduced security protection capability. Preserving the information system state information also facilitates system restart and return to the operational mode of the organization with less disruption to mission-essential processes. </t>
  </si>
  <si>
    <t xml:space="preserve">Verify the firewall stops forwarding traffic or maintains the configured security policies upon the failure of the following: system initialization, shutdown, or system abort.
If the firewall does not stop forwarding traffic or maintain the configured security policies upon the failure of system initialization, shutdown, or system abort, this is a finding.
</t>
  </si>
  <si>
    <t>The firewall does stop forwarding traffic or maintain the configured security policies upon the failure of system initialization, shutdown, or system abort.</t>
  </si>
  <si>
    <t>The firewall does not stop forwarding traffic or maintain the configured security policies upon the failure of system initialization, shutdown, or system abort.</t>
  </si>
  <si>
    <t>HSI35</t>
  </si>
  <si>
    <t>HSI35: Failover is not properly configured</t>
  </si>
  <si>
    <t>In the event of a system failure of the firewall function, the firewall must be configured to save diagnostic information, log system messages, and load the most current security policies, rules, and signatures when restarted.</t>
  </si>
  <si>
    <t>Failure to a secure state can address safety or security in accordance with the mission needs of the organization. Failure to a secure state helps prevent a loss of confidentiality, integrity, or availability in the event of a failure of the information system or a component of the system. Preserving state information helps to facilitate the restart of the firewall application and a return to the operational mode with less disruption.
This requirement applies to a failure of the firewall function rather than the device or operating system as a whole.
Since it is usually not possible to test this functionality in a production environment, systems should be validated either in a testing environment or prior to installation. This requirement is usually a function of the design of the firewall. Compliance can be verified by acceptance/validation processes or vendor attestation.</t>
  </si>
  <si>
    <t>View the firewall failover configuration or system documentation.
Verify that in the event of a system failure of the firewall function, the firewall saves diagnostic information, logs system messages, and loads the most current security policies, rules, and signatures. Testing of this functionality in a production environment is not recommended.
If in the event of a system failure of the firewall function the firewall does not save diagnostic information, log system messages, and load the most current security policies, rules, and signatures when restarted, this is a finding.</t>
  </si>
  <si>
    <t>The event of a system failure of the firewall function the firewall does save diagnostic information, log system messages, and load the most current security policies, rules, and signatures when restarted.</t>
  </si>
  <si>
    <t>The event of a system failure of the firewall function does not save diagnostic information, log system messages, and load the most current security policies, rules, and signatures when restarted.</t>
  </si>
  <si>
    <t>The firewall must generate traffic log records when traffic is denied, restricted, or discarded.</t>
  </si>
  <si>
    <t>Without generating log records that log usage of objects by subjects and other objects, it would be difficult to establish, correlate, and investigate the events relating to an incident or identify those responsible for one.
Security objects are data objects that are controlled by security policy and bound to security attributes.
The firewall must not forward traffic unless it is explicitly permitted via security policy. Logging for firewall security-related sources such as screens and security policies must be configured separately. To ensure security objects such as firewall filters (i.e., rules, access control lists [ACLs], screens, and policies) send events to a syslog server and local logs, security logging must be configured one each firewall term.</t>
  </si>
  <si>
    <t>View the configuration of the firewall or the central audit server log records.
Verify the firewall generates traffic log records when traffic is denied, restricted, or discarded.
If the firewall does not generate traffic log records for events when traffic is denied, restricted, or discarded, this is a finding.</t>
  </si>
  <si>
    <t>The firewall generates traffic log entries containing information to establish what type of events occurred.</t>
  </si>
  <si>
    <t>The firewall does not generate traffic log entries containing information to establish what type of events occurred.</t>
  </si>
  <si>
    <t>Configure the firewall central audit server stanza to generate traffic log records for events when traffic is denied, restricted, or discarded.</t>
  </si>
  <si>
    <t>AU-9</t>
  </si>
  <si>
    <t>Protection of Audit Information</t>
  </si>
  <si>
    <t>The firewall must protect the traffic log from unauthorized modification of local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</si>
  <si>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does not apply to traffic logs generated on behalf of the device itself (management).</t>
  </si>
  <si>
    <t>Verify the firewall's fine-grained permissions are configured to prevent unauthorized modification of local log records.
If the firewall does not protect traffic log records from unauthorized modification while stored locally, this is a finding.</t>
  </si>
  <si>
    <t>The firewall's fine-grained permissions are configured to prevent unauthorized modification of local log records.</t>
  </si>
  <si>
    <t>The firewall does not protect traffic log records from unauthorized modification while stored locally.</t>
  </si>
  <si>
    <t>In the event that communication with the central audit server is lost, the firewall must continue to queue traffic log records locally.</t>
  </si>
  <si>
    <t>It is critical that when the network element is at risk of failing to process traffic logs as required, it takes action to mitigate the failure. Audit processing failures include software/hardware errors, failures in the audit capturing mechanisms, and audit storage capacity being reached or exceeded. Responses to audit failure depend on the nature of the failure mode.
In accordance with DoD policy, the traffic log must be sent to a central audit server. When logging functions are lost, system processing cannot be shut down because firewall availability is an overriding concern given the role of the firewall in the enterprise. The system should either be configured to log events to an alternative server or queue log records locally. Upon restoration of the connection to the central audit server, action should be taken to synchronize the local log data with the central audit server.
If the central audit server uses User Datagram Protocol (UDP) communications instead of a connection oriented protocol such as TCP, a method for detecting a lost connection must be implemented.</t>
  </si>
  <si>
    <t>Verify logging has been enabled and configured for local queuing of the traffic log.
If a local log file (or files) is not configured to capture events locally if communication with the central audit server is lost, this is a finding.</t>
  </si>
  <si>
    <t>Logging is enabled and configured for local queuing of the traffic log.</t>
  </si>
  <si>
    <t>The local log file (or files) is not configured to capture events locally if communication with the central audit server is lost.</t>
  </si>
  <si>
    <t>The firewall must be configured to use TCP when sending log records to the central audit server.</t>
  </si>
  <si>
    <t>If the default UDP protocol is used for communication between the hosts and devices to the Central Log Server, then log records that do not reach the log server are not detected as a data loss. The use of TCP to transport log records to the log servers improves delivery reliability.</t>
  </si>
  <si>
    <t>Review the firewall configuration and verify that it is configured to use TCP.
If the firewall is not configured to use TCP when sending log records to the central audit server, this is a finding.</t>
  </si>
  <si>
    <t>The firewall is configured to use TCP.</t>
  </si>
  <si>
    <t>The firewall is not configured to use TCP when sending log records to the central audit server.</t>
  </si>
  <si>
    <t>HAC43</t>
  </si>
  <si>
    <t>HAC43: Management sessions are not properly restricted by ACL</t>
  </si>
  <si>
    <t xml:space="preserve">Configure the firewall to use TCP when sending log records to the central audit server.
</t>
  </si>
  <si>
    <t>The firewall must protect the traffic log from unauthorized deletion of local log files and log records.</t>
  </si>
  <si>
    <t>If audit data were to become compromised, forensic analysis and discovery of the true source of potentially malicious system activity would be impossible to achieve.
To ensure the veracity of audit data, the information system and/or the application must protect audit information from unauthorized modification. This can be achieved through multiple methods, which will depend on system architecture and design. Some commonly employed methods include ensuring log files receive the proper file system permissions and limiting log data locations.
Audit information includes all information (e.g., audit records, audit settings, and audit reports) needed to successfully audit information system activity.
This requirement does not apply to traffic logs generated on behalf of the device itself (device management).</t>
  </si>
  <si>
    <t>Verify the firewall's fine-grained permissions are configured to prevent unauthorized deletion of local log files or log records.
If the firewall does not protect traffic log records and log files from unauthorized deletion while stored locally, this is a finding.</t>
  </si>
  <si>
    <t>The firewall's fine-grained permissions are configured to prevent unauthorized deletion of local log files or log records.</t>
  </si>
  <si>
    <t>The firewall does not protect traffic log records and log files from unauthorized deletion while stored locally.</t>
  </si>
  <si>
    <t>HAU10</t>
  </si>
  <si>
    <t>Audit logs are not properly protected</t>
  </si>
  <si>
    <t>The firewall must generate traffic log entries containing information to establish when (date and time) the events occurred.</t>
  </si>
  <si>
    <t>Without establishing when events occurred, it is impossible to establish, correlate, and investigate the events leading up to an outage or attack.
In order to compile an accurate risk assessment, and provide forensic analysis of network traffic patterns, it is essential for security personnel to know when flow control events occurred (date and time) within the infrastructure.
Associating event types with detected events in the network traffic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</si>
  <si>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date and time of each event.
If the traffic log entries do not include the date and time the event occurred, this is a finding.</t>
  </si>
  <si>
    <t>The traffic log entries do include the date and time the event occurred.</t>
  </si>
  <si>
    <t>The traffic log entries do not include the date and time the event occurred.</t>
  </si>
  <si>
    <t>HAU12</t>
  </si>
  <si>
    <t>HAU12: Audit records are not timestamped</t>
  </si>
  <si>
    <t>Configure the firewall to ensure entries sent to the traffic log include the date and time of the event.</t>
  </si>
  <si>
    <t>Configure the firewall to generate traffic log entries containing information to establish what type of events occurred.</t>
  </si>
  <si>
    <t>Without establishing what type of event occurred, it would be difficult to establish, correlate, and investigate the events leading up to an outage or attack.
Audit event content that may be necessary to satisfy this requirement includes, for example, time stamps, source and destination addresses, user/process identifiers, event descriptions, success/fail indications, filenames involved, and access control or flow control rules invoked.
Associating event types with detected events in the network element logs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</si>
  <si>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sufficient information to determine the type or category for each event in the traffic log.
If the traffic log entries do not include enough information to determine what type of event occurred, this is a finding.</t>
  </si>
  <si>
    <t>The firewall traffic log entries sent to the traffic log do include the location of each event (e.g., network name, network subnet, port, or network segment).</t>
  </si>
  <si>
    <t>The firewall is not configured to generate traffic log entries containing information to establish what type of events occurred.</t>
  </si>
  <si>
    <t>Configure the firewall to ensure entries sent to the traffic log include sufficient information to determine the type or category for each event in the traffic log.</t>
  </si>
  <si>
    <t>Configure the firewall to generate traffic log records when attempts are made to send packets between security zones that are not authorized to communicate.</t>
  </si>
  <si>
    <t>Without generating log records that are specific to the security and mission needs of the organization, it would be difficult to establish, correlate, and investigate the events relating to an incident or identify those responsible for one.
Access for different security levels maintains separation between resources (particularly stored data) of different security domains.
The firewall can be configured to use security zones that are configured with different security policies based on risk and trust levels. These zones can be leveraged to prevent traffic from one zone from sending packets to another zone. For example, information from certain IP sources will be rejected if the destination matches specified security zones that are not authorized.</t>
  </si>
  <si>
    <t>View the configuration of the firewall or the central audit server log records.
Verify the firewall generates traffic log records when attempts are made to send packets between security zones that are not authorized to communicate.
If the firewall does not generate traffic log records when attempts are made to send packets between security zones that are not authorized to communicate, this is a finding.</t>
  </si>
  <si>
    <t>The firewall generates traffic log records when attempts are made to send packets between security zones that are not authorized to communicate.</t>
  </si>
  <si>
    <t>The firewall is not configured to generate traffic log records when attempts are made to send packets between security zones that are not authorized to communicate.</t>
  </si>
  <si>
    <t>Configure the firewall central audit server stanza to generate traffic log records when attempts are made to send packets between security zones that are not authorized to communicate.</t>
  </si>
  <si>
    <t>Configure the firewall to block outbound traffic containing denial-of-service (DoS) attacks to protect against the use of internal information systems to launch any DoS attacks against other networks or endpoints.</t>
  </si>
  <si>
    <t>DoS attacks can take multiple forms but have the common objective of overloading or blocking a network or host to deny or seriously degrade performance. If the network does not provide safeguards against DoS attacks, network resources will be unavailable to users.
Installation of a firewall at key boundaries in the architecture mitigates the risk of DoS attacks. These attacks can be detected by matching observed communications traffic with patterns of known attacks and monitoring for anomalies in traffic volume/type.
The firewall must include protection against DoS attacks that originate from inside the enclave that can affect either internal or external systems. These attacks may use legitimate or rogue endpoints from inside the enclave. These attacks can be simple "floods" of traffic to saturate circuits or devices, malware that consumes CPU and memory on a device or causes it to crash, or a configuration issue that disables or impairs the proper function of a device. For example, an accidental or deliberate misconfiguration of a routing table can misdirect traffic for multiple networks.</t>
  </si>
  <si>
    <t>Obtain and review the list of outbound interfaces and zones from site personnel.
Review each of the configured outbound interfaces and zones. Verify zones that communicate outbound have been configured with the DoS firewall filter (i.e., rules, access control lists [ACLs], screens, or policies) such as IP sweeps, TCP sweeps, buffer overflows, unauthorized port scanning, SYN floods, UDP floods, and UDP sweeps.
If all outbound interfaces are not configured to block DoS attacks, this is a finding.</t>
  </si>
  <si>
    <t>All outbound interfaces are configured to block DoS attacks.</t>
  </si>
  <si>
    <t>Outbound interfaces are not configured to block DoS attacks.</t>
  </si>
  <si>
    <t>Configure the firewall to restrict it from accepting outbound packets that contain an illegitimate address in the source address field via an egress filter or by enabling Unicast Reverse Path Forwarding (uRPF).</t>
  </si>
  <si>
    <t>uRPF or an egress ACL to restrict the firewall from accepting outbound IP packets that contain an illegitimate address in the source address field has not been configured on all internal interfaces.</t>
  </si>
  <si>
    <t>Configure the firewall with an egress filter or uRPF on all internal interfaces to restrict the firewall from accepting any outbound packet that contains an illegitimate address in the source field.</t>
  </si>
  <si>
    <t>Configure the firewall to apply egress filters to traffic that is outbound from the network through any internal interface.</t>
  </si>
  <si>
    <t>If outbound communications traffic is not filtered, hostile activity intended to harm other networks or packets from networks destined to unauthorized networks may not be detected and prevented.
Access control policies and access control lists implemented on devices, such as firewalls, that control the flow of network traffic ensure the flow of traffic is only allowed from authorized sources to authorized destinations. Networks with different levels of trust (e.g., the Internet) must be kept separated.
This requirement addresses the binding of the egress filter to the interface/zone rather than the content of the egress filter.</t>
  </si>
  <si>
    <t>Obtain and review the list of authorized sources and destinations. This is usually part of the System Design Specification, Accreditation or Authorization Package, ports, protocols, and services documentation, and Ports, Protocols, and Services Management (PPSM) database.
If the list of authorized sources and destinations is not available, this is a finding. 
Review the firewall configuration for each of the configured outbound zones and interfaces.
Verify a security policy is applied to each outbound zone/interface, including the management interface.
If an egress filter is not configured for each active outbound zone or interface, this is a finding.</t>
  </si>
  <si>
    <t>An egress filter is configured for each active outbound zone or interface.</t>
  </si>
  <si>
    <t>An egress filter is not configured for each active outbound zone or interface.</t>
  </si>
  <si>
    <t>Configure the firewall to inspect all inbound and outbound IPv6 traffic for unknown or out-of-order extension headers.</t>
  </si>
  <si>
    <t>IPv6 packets with unknown extension headers as well as out-of-order headers can create Denial-of-Service attacks for other networking components as well as host devices. IPv6 inspection can check conformance to RFC 2460 enforcing the order extension headers. While routers only need to examine the IPv6 destination address and the Hop-by-Hop Options header, firewalls must recognize and parse through all existing extension headers since the upper-layer protocol information resides in the last header. An attacker is able to chain many extension headers in order to pass firewall and intrusion detections. An attacker can cause a denial of service if an intermediary device or destination host is not capable of processing an extensive or out-of-order chain of extension headers. Hence, it is imperative the firewall is configured to drop packets with unknown or out-of-order headers.</t>
  </si>
  <si>
    <t xml:space="preserve">Review the firewall configuration to verify that IPv6 inspection is being performed on all interfaces.
If the firewall is not configured to inspect all inbound and outbound IPv6 traffic for unknown or out-of-order extension headers, this is a finding.
</t>
  </si>
  <si>
    <t>The firewall is configured to inspect all inbound and outbound IPv6 traffic for unknown or out-of-order extension headers.</t>
  </si>
  <si>
    <t>The firewall is not configured to inspect all inbound and outbound IPv6 traffic for unknown or out-of-order extension headers.</t>
  </si>
  <si>
    <t>Configure the premise firewall (located behind the premise router) to block all outbound management traffic.</t>
  </si>
  <si>
    <t>The management network must still have its own subnet in order to enforce control and access boundaries provided by Layer 3 network nodes such as routers and firewalls. Management traffic between the managed network elements and the management network is routed via the same links and nodes as that used for production or operational traffic. 
Safeguards must be implemented to ensure that the management traffic does not leak past the managed network's premise equipment. If a firewall is located behind the premise router, all management traffic must be blocked at that point, with the exception of management traffic destined to premise equipment.</t>
  </si>
  <si>
    <t>Review the firewall configuration to verify that it is blocking all outbound management traffic.
If the firewall is not blocking management network from leaking to outside networks, this is a finding.</t>
  </si>
  <si>
    <t>The firewall is blocking management network from leaking to outside networks.</t>
  </si>
  <si>
    <t>The firewall is not blocking management network from leaking to outside networks.</t>
  </si>
  <si>
    <t>With the exception of management traffic destined to perimeter equipment, configure a firewall located behind the premise router to block all outbound management traffic.</t>
  </si>
  <si>
    <t>Configure the firewall to inspect all inbound and outbound traffic at the application layer.</t>
  </si>
  <si>
    <t xml:space="preserve">Application inspection enables the firewall to control traffic based on different parameters that exist within the packets such as enforcing application-specific message and field length. Inspection provides improved protection against application-based attacks by restricting the types of commands allowed for the applications. Application inspection all enforces conformance against published RFCs.
Some applications embed an IP address in the packet that needs to match the source address that is normally translated when it goes through the firewall. Enabling application inspection for a service that embeds IP addresses, the firewall translates embedded addresses and updates any checksum or other fields that are affected by the translation. Enabling application inspection for a service that uses dynamically assigned ports, the firewall monitors sessions to identify the dynamic port assignments, and permits data exchange on these ports for the duration of the specific session. 
</t>
  </si>
  <si>
    <t xml:space="preserve">Review the firewall configuration to verify that inspection for applications deployed within the network is being performed on all interfaces.
If the firewall is not configured to inspect all inbound and outbound traffic at the application layer, this is a finding.
</t>
  </si>
  <si>
    <t>The firewall is not configured to inspect all inbound and outbound traffic at the application layer.</t>
  </si>
  <si>
    <t xml:space="preserve">Configure the firewall to inspect all inbound and outbound traffic at the application layer.
</t>
  </si>
  <si>
    <t>Configure the firewall to generate traffic log entries containing information to establish the location on the network where the events occurred.</t>
  </si>
  <si>
    <t>Without establishing where events occurred, it is impossible to establish, correlate, and investigate the events leading up to an outage or attack.
In order to compile an accurate risk assessment and provide forensic analysis, it is essential for security personnel to know where events occurred, such as network element components, modules, device identifiers, node names, and functionality. 
Associating information about where the event occurred within the network provides a means of investigating an attack, recognizing resource utilization or capacity thresholds, or identifying an improperly configured network element.</t>
  </si>
  <si>
    <t>Examine the traffic log configuration on the firewall or view several alert events on the organization's central audit server.
Verify the entries sent to the traffic log include the location of each event (e.g., network name, network subnet, port, or network segment).
If the traffic log entries do not include the event location, this is a finding.</t>
  </si>
  <si>
    <t>The traffic log entries sent to the traffic log include sufficient information to determine the type or category for each event in the traffic log.</t>
  </si>
  <si>
    <t>The traffic log entries do not collect sufficient information to determine the type or category for each event in the traffic log.</t>
  </si>
  <si>
    <t>Configure the firewall to ensure entries sent to the traffic log include the location of each event (e.g., network name, network subnet, network segment, or port).</t>
  </si>
  <si>
    <t>Configure the firewall to restrict traffic entering the VPN tunnels to the management network to only the authorized management packets based on destination address.</t>
  </si>
  <si>
    <t>Inspect the architecture diagrams. Inspect the NOC and the managed network. Note that the IPsec tunnel endpoints may be configured on the premise or gateway router, the VPN gateway firewall, or a VPN concentrator. 
Verify that all traffic between the managed network and management network and vice-versa is secured via IPsec encapsulation.
If the firewall does not restrict traffic entering the VPN tunnels to the management network to only the authorized management packets based on destination address, this is a finding.</t>
  </si>
  <si>
    <t>The firewall is restricting traffic entering the VPN.</t>
  </si>
  <si>
    <t>The firewall does not restrict traffic entering the VPN tunnels to the management network to only the authorized management packets based on destination address.</t>
  </si>
  <si>
    <t>Configure the perimeter firewall to filter traffic destined to the internal enclave in accordance with the specific traffic that is approved and registered in the Ports, Protocols, and Services Management (PPSM) Category Assurance List (CAL), Vulnerability Assessments (VAs) for that the enclave.</t>
  </si>
  <si>
    <t>Review the perimeter firewall to verify it filters traffic destined to the internal enclave in accordance with the guidelines contained in the PPSM CAL and VAs for the enclave.
If the perimeter firewall does not filter traffic destined to the internal enclave in accordance with the guidelines contained in the PPSM CAL and VAs for the enclave, this is a finding.</t>
  </si>
  <si>
    <t>The perimeter firewall filters traffic destined to the internal enclave in accordance with the guidelines contained in the PPSM CAL and VAs for the enclave.</t>
  </si>
  <si>
    <t>The perimeter firewall does not filter traffic destined to the internal enclave in accordance with the guidelines contained in the PPSM CAL and VAs for the enclave.</t>
  </si>
  <si>
    <t>Configured firewall to allow authorized users to record a packet capture based IP, traffic type (TCP, UDP, or ICMP), or protocol.</t>
  </si>
  <si>
    <t>Without the ability to capture, record, and log content related to a user session, investigations into suspicious user activity would be hampered.
This configuration ensures the ability to select specific sessions to capture in order to support general auditing/incident investigation or to validate suspected misuse.</t>
  </si>
  <si>
    <t>View the documented process for packet capture.
Verify the firewall allows authorized users to perform a packet capture based on IP, traffic type (TCP, UDP, or ICMP), or protocol.
If the firewall is not configured to allow authorized users to capture, record, and log all content related to a user session, this is a finding.</t>
  </si>
  <si>
    <t>The firewall is not configured to allow authorized users to capture, record, and log all content related to a user session.</t>
  </si>
  <si>
    <t>AU-2</t>
  </si>
  <si>
    <t>Audit Events</t>
  </si>
  <si>
    <t>The system audits sufficient events and actions.</t>
  </si>
  <si>
    <t>Ensure the system audits sufficient events and actions.</t>
  </si>
  <si>
    <t>1. Administrative actions are logged.</t>
  </si>
  <si>
    <t>No auditing is being performed on the system.</t>
  </si>
  <si>
    <t>HAU2
HAU6
HAU17
HAU21</t>
  </si>
  <si>
    <t>HAU2: No auditing is being performed on the system
HAU6: System does not audit changes to access control settings
HAU17: Audit logs do not capture sufficient auditable events
HAU21: System does not audit all attempts to gain access</t>
  </si>
  <si>
    <t xml:space="preserve">Configure audit logs to meet IRS Publication 1075 requirements and capture the following security-related events:
a) all unsuccessful login and authorization attempts
b) all identification and authentication attempts
c) all actions, connections and requests performed by privileged users
d) all actions, connections and requests performed by privileged functions
e) all changes to logical access control authorities
f) all system changes with the potential to compromise the integrity of security policy configurations
g) the creation, modification and deletion of objects including files, directories and user accounts
h) the creation, modification and deletion of user accounts and group accounts
i) the creation, modification and deletion of user account and group account privileges
j) system startup and shutdown functions </t>
  </si>
  <si>
    <t>Content of audit records is sufficient.</t>
  </si>
  <si>
    <t>Checks to see if sufficient security relevant data is captured in system logs.</t>
  </si>
  <si>
    <t>1. Sufficient security relevant data is captured in system logs.</t>
  </si>
  <si>
    <t>Content of audit records is not sufficient.</t>
  </si>
  <si>
    <t>AU-4</t>
  </si>
  <si>
    <t>Audit Storage Capacity</t>
  </si>
  <si>
    <t>Administrators are notified when audit storage threshold is reached.</t>
  </si>
  <si>
    <t>Ensure storage mechanisms send alerts upon audit logs approaching maximum storage capacity.</t>
  </si>
  <si>
    <t>1. Interview the firewall administrator and confirm the agency has defined a storage capacity limit for their audit logs.
2. Examine firewall configuration settings and ensure audit log mechanisms are in place to alert an SA when a storage device nears capacity.</t>
  </si>
  <si>
    <t>Audit storage capacity threshold has not been defined, or Administrators are not notified when audit storage threshold is reached.</t>
  </si>
  <si>
    <t>HAU23
HAU24</t>
  </si>
  <si>
    <t>HAU23: Audit storage capacity threshold has not been defined
HAU24: Administrators are not notified when audit storage threshold is reached</t>
  </si>
  <si>
    <t xml:space="preserve">Configure alerts or electronic messages to notify administrators if audit logs approach maximum storage capacity. </t>
  </si>
  <si>
    <t>AU-6</t>
  </si>
  <si>
    <t>Audit Review, Analysis, and Reporting</t>
  </si>
  <si>
    <t>Firewall audit logs are reviewed on a weekly basis for anomalies.</t>
  </si>
  <si>
    <t>1. Firewall logs are reviewed on at least a weekly basis.
Security-related events are recorded in the logs and are available to the management staff.
Any gaps in the log data are identified and updated accordingly.</t>
  </si>
  <si>
    <t>HAU3
HAU18
HAU19</t>
  </si>
  <si>
    <t>HAU3: Audit logs are not being reviewed
HAU18: Audit logs are reviewed, but not per Pub 1075 requirements
HAU19: Audit log anomalies or findings are not reported and tracked</t>
  </si>
  <si>
    <t>Document and implement audit logs to be reviewed at least on a weekly basis for anomalies.</t>
  </si>
  <si>
    <t>AU-11</t>
  </si>
  <si>
    <t>Audit Record Retention</t>
  </si>
  <si>
    <t xml:space="preserve">Interview </t>
  </si>
  <si>
    <t>1. Audit data is captured, backed up, and maintained. IRS requires agencies to retain archived audit logs/trails for the remainder of the year they were made plus six years for a total of 7 years.</t>
  </si>
  <si>
    <t>HAU7</t>
  </si>
  <si>
    <t xml:space="preserve">Provision sufficient storage and/or backup media for the logs generated and kept between log rotation intervals. Ensure logs are backed up, archived off of the system and retained for a minimum period of seven years per IRS Publication 1075 requirements. </t>
  </si>
  <si>
    <t>To close this finding, please provide a screenshot of the updated Firewall firmware version and its patch level with the agency's CAP.</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</si>
  <si>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</si>
  <si>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MFA is employed for all local access to the network with the agency's CAP.</t>
  </si>
  <si>
    <t>HPW19</t>
  </si>
  <si>
    <t>Develop a written procedure to describe the account management processes. Implement working procedures to ensure that agency management approves all firewall account requests, that updates or changes to account permissions are properly vetted and tracked, and that account expiration and termination are performed in a timely manner.</t>
  </si>
  <si>
    <t>To close this finding, please provide a copy of the Policy with the agency's CAP.</t>
  </si>
  <si>
    <t>To close this finding, please provide a copy of the procedure with the agency's CAP.</t>
  </si>
  <si>
    <t>To close this finding, please provide a screenshot of the configuration showing that an authentication server has been implemented with the agency's CAP.</t>
  </si>
  <si>
    <t>To close this finding, please provide a an attestation that a review of all configuration files do not contain any unencrypted passwords with the agency's CAP.</t>
  </si>
  <si>
    <t>To close this finding, please provide an attestation that all local accounts have been removed from the Firewalls with the agency's CAP.</t>
  </si>
  <si>
    <t xml:space="preserve">Implement the DoS Protection policy rules based on your network configuration.
</t>
  </si>
  <si>
    <t>To close this finding, please provide a screenshot of the GUI showing that the DoS Protection policy rules have been implemented with the agency's CAP.</t>
  </si>
  <si>
    <t>Configure the firewall with a "Deny" inter-zone policy which, by default, blocks traffic between zones and allows network communications traffic by exception (i.e., deny all, permit by exception).</t>
  </si>
  <si>
    <t>To close this finding, please provide a screenshot of the GUI showing that the "Deny" policy rules have been implemented with the agency's CAP.</t>
  </si>
  <si>
    <t>Implement processes that requires system administrators to commit and test changes upon configuration of the firewall.</t>
  </si>
  <si>
    <t>To close this finding, please provide a screenshot of the GUI showing that the filtering setting has been with the agency's CAP.</t>
  </si>
  <si>
    <t>Configure the firewall to fail securely in the event of a transiently corrupt state or failure condition. Ensure that when the system restarts, the system boot process must not succeed without passing all self-tests for cryptographic algorithms, RNG tests, and software integrity tests.</t>
  </si>
  <si>
    <t>To close this finding, please provide screenshots of the firewall GUI showing the logging events for traffic that is denied, restricted, or discarded with the agency's CAP.</t>
  </si>
  <si>
    <t>Configure the firewall with a baseline cryptographic module that provides confidentiality and integrity services for authentication and for protecting communications with adjacent systems.
Implement role-based, fine-grained permissions management for controlling commands that modify log records.</t>
  </si>
  <si>
    <t>To close this finding, please provide screenshots of the firewall GUI or system documentation that shows the cryptographic module(s) being used
and a listing of the roles and permissions of who can modify log records with the agency's CAP.</t>
  </si>
  <si>
    <t>Configure local backup events files to capture auditable events either consistently or, if possible, in the event communication with the central audit server is lost.</t>
  </si>
  <si>
    <t>To close this finding, please provide screenshots of the firewall GUI showing that all log data sent to the central audit server only uses TCP network traffic with the agency's CAP.</t>
  </si>
  <si>
    <t xml:space="preserve">Configure the firewall's permissions to prevent the deletion of unauthorized local log files or records.
</t>
  </si>
  <si>
    <t>To close this finding, please provide screenshots of the firewall GUI showing that all log data includes time and date stamps with the agency's CAP.</t>
  </si>
  <si>
    <t>Configure a properly configured DoS firewall filter (e.g., rules, access control lists [ACLs], screens, or policies) to outbound interfaces and security zones.</t>
  </si>
  <si>
    <t>To close this finding, please provide screenshots of the firewall GUI showing DoS firewall filters are in place on egress interfaces with the agency's CAP.</t>
  </si>
  <si>
    <t>Where IPsec technology is deployed to connect the managed network, restrict the traffic entering the tunnels so that only the authorized management packets with authorized destination addresses are permitted.</t>
  </si>
  <si>
    <t>To close this finding, please provide the results of a log review (with redaction of any sensitive information) with the agency's CAP.</t>
  </si>
  <si>
    <t>HAC16</t>
  </si>
  <si>
    <t>HSI17</t>
  </si>
  <si>
    <t>HSC38</t>
  </si>
  <si>
    <t>HSI3</t>
  </si>
  <si>
    <t>HSC1</t>
  </si>
  <si>
    <t>HSC24</t>
  </si>
  <si>
    <t>HPW12</t>
  </si>
  <si>
    <t>HPW4</t>
  </si>
  <si>
    <t>HPW6</t>
  </si>
  <si>
    <t>HAU4</t>
  </si>
  <si>
    <t>HSI2</t>
  </si>
  <si>
    <t>HRM18</t>
  </si>
  <si>
    <t>HSC6</t>
  </si>
  <si>
    <t>HSC17</t>
  </si>
  <si>
    <t>HSI28</t>
  </si>
  <si>
    <t>HCM25</t>
  </si>
  <si>
    <t>Upgrade to a supported version of Fortigate OS, apply the latest security patches/updates/hotfixes and then apply the latest security configuration recommendations outlined in the SCSEM.</t>
  </si>
  <si>
    <t xml:space="preserve">Implement working procedures to review account periodically for proper privileges suspend, disable, or remove unneeded accounts immediately once they are no longer needed. </t>
  </si>
  <si>
    <t>Fortigate-27</t>
  </si>
  <si>
    <t>Fortigate-28</t>
  </si>
  <si>
    <t>Fortigate-29</t>
  </si>
  <si>
    <t>Fortigate-30</t>
  </si>
  <si>
    <t>Fortigate-31</t>
  </si>
  <si>
    <t>Fortigate-32</t>
  </si>
  <si>
    <t>Fortigate-33</t>
  </si>
  <si>
    <t>Fortigate-34</t>
  </si>
  <si>
    <t>Fortigate-35</t>
  </si>
  <si>
    <t>Fortigate-36</t>
  </si>
  <si>
    <t>Fortigate-37</t>
  </si>
  <si>
    <t>Fortigate-38</t>
  </si>
  <si>
    <t>Fortigate-39</t>
  </si>
  <si>
    <t>Fortigate-40</t>
  </si>
  <si>
    <t>Fortigate-41</t>
  </si>
  <si>
    <t>Fortigate-42</t>
  </si>
  <si>
    <t>Fortigate-43</t>
  </si>
  <si>
    <t>Fortigate-44</t>
  </si>
  <si>
    <t>Fortigate-45</t>
  </si>
  <si>
    <t>Fortigate-46</t>
  </si>
  <si>
    <t>Fortigate-47</t>
  </si>
  <si>
    <t>Fortigate-48</t>
  </si>
  <si>
    <t>Fortigate-49</t>
  </si>
  <si>
    <t>Fortigate-50</t>
  </si>
  <si>
    <t>Fortigate-51</t>
  </si>
  <si>
    <t>Fortigate-52</t>
  </si>
  <si>
    <t>Fortigate-53</t>
  </si>
  <si>
    <t>Fortigate-54</t>
  </si>
  <si>
    <t>Fortigate-55</t>
  </si>
  <si>
    <t>Internal Revenue Service</t>
  </si>
  <si>
    <t>Office of Safeguards</t>
  </si>
  <si>
    <t xml:space="preserve"> ▪ SCSEM Version: 1.0</t>
  </si>
  <si>
    <t>NOTICE:</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</si>
  <si>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</si>
  <si>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</si>
  <si>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</si>
  <si>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</si>
  <si>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</si>
  <si>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</si>
  <si>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</si>
  <si>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</si>
  <si>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</si>
  <si>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</si>
  <si>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</si>
  <si>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</si>
  <si>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</si>
  <si>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</si>
  <si>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</si>
  <si>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</si>
  <si>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</si>
  <si>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</si>
  <si>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</si>
  <si>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</si>
  <si>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</si>
  <si>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</si>
  <si>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</si>
  <si>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</si>
  <si>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</si>
  <si>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</si>
  <si>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</si>
  <si>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</si>
  <si>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</si>
  <si>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Final Test Results</t>
  </si>
  <si>
    <t>Overall SCSEM Statistics</t>
  </si>
  <si>
    <t>Passed</t>
  </si>
  <si>
    <t>Failed</t>
  </si>
  <si>
    <t>Additional Information Requested</t>
  </si>
  <si>
    <t>Total Number of Tests Performed</t>
  </si>
  <si>
    <t>Weighted Pass Rate</t>
  </si>
  <si>
    <t>All SCSEM Tests</t>
  </si>
  <si>
    <t>Complete</t>
  </si>
  <si>
    <t>Blank</t>
  </si>
  <si>
    <t>Available</t>
  </si>
  <si>
    <t>Totals</t>
  </si>
  <si>
    <t>Weighted Score</t>
  </si>
  <si>
    <t>Risk Rating</t>
  </si>
  <si>
    <t>Weight</t>
  </si>
  <si>
    <t>Possible</t>
  </si>
  <si>
    <t>Actual</t>
  </si>
  <si>
    <t>Device Weighted Score: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</si>
  <si>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</si>
  <si>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</si>
  <si>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</si>
  <si>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</si>
  <si>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</si>
  <si>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</si>
  <si>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</si>
  <si>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</si>
  <si>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</si>
  <si>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</si>
  <si>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</si>
  <si>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</si>
  <si>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</si>
  <si>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</si>
  <si>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</si>
  <si>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</si>
  <si>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</si>
  <si>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</si>
  <si>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</si>
  <si>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</si>
  <si>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</si>
  <si>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</si>
  <si>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</si>
  <si>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</si>
  <si>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</si>
  <si>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</si>
  <si>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</si>
  <si>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</si>
  <si>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</si>
  <si>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</si>
  <si>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</si>
  <si>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</si>
  <si>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</si>
  <si>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</si>
  <si>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</si>
  <si>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</si>
  <si>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</si>
  <si>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</si>
  <si>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</si>
  <si>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</si>
  <si>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</si>
  <si>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</si>
  <si>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</si>
  <si>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</si>
  <si>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</si>
  <si>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</si>
  <si>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</si>
  <si>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</si>
  <si>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</si>
  <si>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</si>
  <si>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</si>
  <si>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</si>
  <si>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</si>
  <si>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</si>
  <si>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</si>
  <si>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</si>
  <si>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</si>
  <si>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</si>
  <si>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</si>
  <si>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</si>
  <si>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</si>
  <si>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</si>
  <si>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</si>
  <si>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</si>
  <si>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</si>
  <si>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</si>
  <si>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</si>
  <si>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</si>
  <si>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</si>
  <si>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</si>
  <si>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</si>
  <si>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</si>
  <si>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</si>
  <si>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</si>
  <si>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</si>
  <si>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</si>
  <si>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</si>
  <si>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</si>
  <si>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</si>
  <si>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</si>
  <si>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</si>
  <si>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</si>
  <si>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</si>
  <si>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</si>
  <si>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</si>
  <si>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</si>
  <si>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</si>
  <si>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</si>
  <si>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</si>
  <si>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</si>
  <si>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</si>
  <si>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</si>
  <si>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</si>
  <si>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</si>
  <si>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</si>
  <si>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</si>
  <si>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</si>
  <si>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</si>
  <si>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</si>
  <si>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</si>
  <si>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</si>
  <si>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</si>
  <si>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</si>
  <si>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</si>
  <si>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</si>
  <si>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</si>
  <si>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</si>
  <si>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</si>
  <si>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</si>
  <si>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</si>
  <si>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</si>
  <si>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</si>
  <si>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</si>
  <si>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</si>
  <si>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</si>
  <si>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</si>
  <si>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</si>
  <si>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</si>
  <si>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</si>
  <si>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</si>
  <si>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</si>
  <si>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</si>
  <si>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</si>
  <si>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</si>
  <si>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</si>
  <si>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</si>
  <si>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</si>
  <si>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</si>
  <si>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</si>
  <si>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</si>
  <si>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</si>
  <si>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</si>
  <si>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</si>
  <si>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</si>
  <si>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</si>
  <si>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</si>
  <si>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</si>
  <si>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</si>
  <si>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</si>
  <si>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</si>
  <si>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</si>
  <si>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</si>
  <si>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</si>
  <si>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</si>
  <si>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</si>
  <si>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</si>
  <si>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</si>
  <si>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</si>
  <si>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</si>
  <si>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</si>
  <si>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</si>
  <si>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</si>
  <si>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</si>
  <si>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</si>
  <si>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</si>
  <si>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</si>
  <si>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</si>
  <si>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</si>
  <si>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</si>
  <si>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</si>
  <si>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</si>
  <si>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</si>
  <si>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</si>
  <si>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</si>
  <si>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</si>
  <si>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</si>
  <si>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</si>
  <si>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</si>
  <si>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</si>
  <si>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</si>
  <si>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</si>
  <si>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</si>
  <si>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</si>
  <si>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</si>
  <si>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</si>
  <si>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</si>
  <si>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</si>
  <si>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</si>
  <si>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</si>
  <si>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</si>
  <si>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</si>
  <si>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</si>
  <si>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</si>
  <si>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</si>
  <si>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</si>
  <si>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</si>
  <si>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</si>
  <si>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</si>
  <si>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</si>
  <si>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</si>
  <si>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</si>
  <si>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</si>
  <si>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</si>
  <si>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</si>
  <si>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</si>
  <si>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</si>
  <si>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</si>
  <si>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</si>
  <si>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</si>
  <si>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</si>
  <si>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</si>
  <si>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</si>
  <si>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</si>
  <si>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</si>
  <si>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</si>
  <si>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</si>
  <si>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</si>
  <si>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</si>
  <si>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</si>
  <si>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</si>
  <si>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</si>
  <si>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</si>
  <si>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</si>
  <si>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</si>
  <si>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</si>
  <si>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</si>
  <si>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</si>
  <si>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</si>
  <si>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</si>
  <si>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</si>
  <si>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</si>
  <si>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</si>
  <si>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</si>
  <si>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</si>
  <si>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</si>
  <si>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</si>
  <si>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</si>
  <si>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</si>
  <si>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</si>
  <si>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</si>
  <si>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</si>
  <si>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</si>
  <si>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</si>
  <si>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</si>
  <si>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</si>
  <si>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</si>
  <si>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</si>
  <si>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</si>
  <si>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</si>
  <si>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</si>
  <si>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</si>
  <si>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</si>
  <si>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</si>
  <si>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</si>
  <si>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</si>
  <si>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</si>
  <si>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</si>
  <si>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</si>
  <si>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</si>
  <si>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</si>
  <si>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</si>
  <si>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</si>
  <si>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</si>
  <si>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</si>
  <si>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</si>
  <si>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</si>
  <si>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</si>
  <si>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</si>
  <si>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</si>
  <si>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</si>
  <si>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</si>
  <si>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</si>
  <si>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</si>
  <si>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</si>
  <si>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</si>
  <si>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</si>
  <si>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</si>
  <si>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</si>
  <si>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</si>
  <si>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</si>
  <si>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</si>
  <si>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</si>
  <si>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</si>
  <si>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</si>
  <si>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</si>
  <si>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</si>
  <si>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</si>
  <si>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</si>
  <si>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</si>
  <si>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</si>
  <si>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</si>
  <si>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</si>
  <si>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</si>
  <si>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</si>
  <si>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</si>
  <si>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</si>
  <si>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</si>
  <si>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</si>
  <si>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</si>
  <si>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</si>
  <si>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</si>
  <si>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</si>
  <si>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</si>
  <si>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</si>
  <si>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</si>
  <si>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</si>
  <si>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</si>
  <si>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</si>
  <si>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</si>
  <si>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</si>
  <si>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</si>
  <si>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</si>
  <si>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</si>
  <si>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</si>
  <si>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</si>
  <si>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</si>
  <si>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</si>
  <si>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</si>
  <si>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</si>
  <si>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</si>
  <si>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</si>
  <si>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</si>
  <si>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</si>
  <si>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</si>
  <si>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</si>
  <si>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</si>
  <si>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</si>
  <si>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</si>
  <si>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</si>
  <si>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</si>
  <si>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</si>
  <si>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</si>
  <si>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</si>
  <si>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</si>
  <si>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</si>
  <si>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</si>
  <si>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</si>
  <si>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</si>
  <si>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</si>
  <si>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</si>
  <si>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</si>
  <si>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</si>
  <si>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</si>
  <si>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</si>
  <si>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</si>
  <si>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</si>
  <si>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</si>
  <si>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</si>
  <si>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</si>
  <si>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</si>
  <si>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</si>
  <si>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</si>
  <si>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</si>
  <si>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</si>
  <si>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</si>
  <si>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</si>
  <si>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</si>
  <si>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</si>
  <si>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</si>
  <si>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</si>
  <si>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</si>
  <si>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</si>
  <si>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</si>
  <si>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</si>
  <si>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</si>
  <si>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</si>
  <si>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</si>
  <si>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</si>
  <si>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</si>
  <si>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</si>
  <si>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</si>
  <si>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</si>
  <si>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</si>
  <si>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</si>
  <si>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</si>
  <si>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</si>
  <si>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</si>
  <si>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</si>
  <si>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</si>
  <si>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</si>
  <si>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</si>
  <si>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</si>
  <si>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</si>
  <si>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</si>
  <si>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</si>
  <si>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</si>
  <si>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</si>
  <si>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</si>
  <si>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</si>
  <si>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</si>
  <si>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</si>
  <si>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</si>
  <si>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</si>
  <si>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</si>
  <si>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</si>
  <si>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</si>
  <si>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</si>
  <si>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</si>
  <si>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</si>
  <si>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</si>
  <si>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</si>
  <si>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</si>
  <si>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</si>
  <si>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</si>
  <si>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</si>
  <si>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</si>
  <si>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</si>
  <si>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</si>
  <si>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</si>
  <si>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</si>
  <si>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</si>
  <si>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</si>
  <si>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</si>
  <si>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</si>
  <si>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</si>
  <si>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</si>
  <si>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</si>
  <si>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</si>
  <si>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</si>
  <si>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</si>
  <si>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</si>
  <si>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</si>
  <si>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</si>
  <si>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</si>
  <si>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</si>
  <si>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</si>
  <si>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</si>
  <si>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</si>
  <si>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</si>
  <si>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</si>
  <si>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</si>
  <si>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</si>
  <si>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</si>
  <si>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</si>
  <si>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</si>
  <si>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</si>
  <si>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</si>
  <si>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</si>
  <si>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</si>
  <si>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</si>
  <si>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</si>
  <si>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</si>
  <si>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</si>
  <si>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</si>
  <si>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</si>
  <si>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</si>
  <si>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</si>
  <si>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</si>
  <si>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</si>
  <si>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</si>
  <si>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</si>
  <si>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</si>
  <si>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</si>
  <si>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</si>
  <si>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</si>
  <si>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More than one Publication 1075 password requirement is not met</t>
  </si>
  <si>
    <t>HPW20</t>
  </si>
  <si>
    <t>User is not required to change password upon first use</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</si>
  <si>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</si>
  <si>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</si>
  <si>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</si>
  <si>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</si>
  <si>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</si>
  <si>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</si>
  <si>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</si>
  <si>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</si>
  <si>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</si>
  <si>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</si>
  <si>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</si>
  <si>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</si>
  <si>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</si>
  <si>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</si>
  <si>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</si>
  <si>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</si>
  <si>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</si>
  <si>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</si>
  <si>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</si>
  <si>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</si>
  <si>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</si>
  <si>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</si>
  <si>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</si>
  <si>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</si>
  <si>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</si>
  <si>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</si>
  <si>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</si>
  <si>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</si>
  <si>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</si>
  <si>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</si>
  <si>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</si>
  <si>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</si>
  <si>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</si>
  <si>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</si>
  <si>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</si>
  <si>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</si>
  <si>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</si>
  <si>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</si>
  <si>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</si>
  <si>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</si>
  <si>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</si>
  <si>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</si>
  <si>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</si>
  <si>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</si>
  <si>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</si>
  <si>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</si>
  <si>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</si>
  <si>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</si>
  <si>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</si>
  <si>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</si>
  <si>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</si>
  <si>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</si>
  <si>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</si>
  <si>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</si>
  <si>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</si>
  <si>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</si>
  <si>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</si>
  <si>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</si>
  <si>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</si>
  <si>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</si>
  <si>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</si>
  <si>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</si>
  <si>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</si>
  <si>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</si>
  <si>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</si>
  <si>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</si>
  <si>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</si>
  <si>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</si>
  <si>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</si>
  <si>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</si>
  <si>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</si>
  <si>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</si>
  <si>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</si>
  <si>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</si>
  <si>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</si>
  <si>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</si>
  <si>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</si>
  <si>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</si>
  <si>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</si>
  <si>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</si>
  <si>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</si>
  <si>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</si>
  <si>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</si>
  <si>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</si>
  <si>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</si>
  <si>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</si>
  <si>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</si>
  <si>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</si>
  <si>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</si>
  <si>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</si>
  <si>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</si>
  <si>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</si>
  <si>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</si>
  <si>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</si>
  <si>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</si>
  <si>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</si>
  <si>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</si>
  <si>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</si>
  <si>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</si>
  <si>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</si>
  <si>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</si>
  <si>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</si>
  <si>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</si>
  <si>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</si>
  <si>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</si>
  <si>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</si>
  <si>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</si>
  <si>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</si>
  <si>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</si>
  <si>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</si>
  <si>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</si>
  <si>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</si>
  <si>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</si>
  <si>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</si>
  <si>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</si>
  <si>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</si>
  <si>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</si>
  <si>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</si>
  <si>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</si>
  <si>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</si>
  <si>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</si>
  <si>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</si>
  <si>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</si>
  <si>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</si>
  <si>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</si>
  <si>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</si>
  <si>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</si>
  <si>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</si>
  <si>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</si>
  <si>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</si>
  <si>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</si>
  <si>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</si>
  <si>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</si>
  <si>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</si>
  <si>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</si>
  <si>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</si>
  <si>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</si>
  <si>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</si>
  <si>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</si>
  <si>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</si>
  <si>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</si>
  <si>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</si>
  <si>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</si>
  <si>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</si>
  <si>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</si>
  <si>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</si>
  <si>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</si>
  <si>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</si>
  <si>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</si>
  <si>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</si>
  <si>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</si>
  <si>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</si>
  <si>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</si>
  <si>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</si>
  <si>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</si>
  <si>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</si>
  <si>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</si>
  <si>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</si>
  <si>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</si>
  <si>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</si>
  <si>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</si>
  <si>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</si>
  <si>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</si>
  <si>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</si>
  <si>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</si>
  <si>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</si>
  <si>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</si>
  <si>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</si>
  <si>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</si>
  <si>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</si>
  <si>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</si>
  <si>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</si>
  <si>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</si>
  <si>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</si>
  <si>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</si>
  <si>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</si>
  <si>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</si>
  <si>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</si>
  <si>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</si>
  <si>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</si>
  <si>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</si>
  <si>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</si>
  <si>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</si>
  <si>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</si>
  <si>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</si>
  <si>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</si>
  <si>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</si>
  <si>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</si>
  <si>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</si>
  <si>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</si>
  <si>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</si>
  <si>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</si>
  <si>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</si>
  <si>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</si>
  <si>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</si>
  <si>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</si>
  <si>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</si>
  <si>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</si>
  <si>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</si>
  <si>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</si>
  <si>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</si>
  <si>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</si>
  <si>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</si>
  <si>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</si>
  <si>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</si>
  <si>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</si>
  <si>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</si>
  <si>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</si>
  <si>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</si>
  <si>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</si>
  <si>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</si>
  <si>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</si>
  <si>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</si>
  <si>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</si>
  <si>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</si>
  <si>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</si>
  <si>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</si>
  <si>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</si>
  <si>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</si>
  <si>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</si>
  <si>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</si>
  <si>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</si>
  <si>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</si>
  <si>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</si>
  <si>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</si>
  <si>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</si>
  <si>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</si>
  <si>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</si>
  <si>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</si>
  <si>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</si>
  <si>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</si>
  <si>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</si>
  <si>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</si>
  <si>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</si>
  <si>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</si>
  <si>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</si>
  <si>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</si>
  <si>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</si>
  <si>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</si>
  <si>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</si>
  <si>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</si>
  <si>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</si>
  <si>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</si>
  <si>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</si>
  <si>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</si>
  <si>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</si>
  <si>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</si>
  <si>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</si>
  <si>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</si>
  <si>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</si>
  <si>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</si>
  <si>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</si>
  <si>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</si>
  <si>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</si>
  <si>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</si>
  <si>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</si>
  <si>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</si>
  <si>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</si>
  <si>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</si>
  <si>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</si>
  <si>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</si>
  <si>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</si>
  <si>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</si>
  <si>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</si>
  <si>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</si>
  <si>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</si>
  <si>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</si>
  <si>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</si>
  <si>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</si>
  <si>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</si>
  <si>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</si>
  <si>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</si>
  <si>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</si>
  <si>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</si>
  <si>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</si>
  <si>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</si>
  <si>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</si>
  <si>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</si>
  <si>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</si>
  <si>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</si>
  <si>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</si>
  <si>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</si>
  <si>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</si>
  <si>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</si>
  <si>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</si>
  <si>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</si>
  <si>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</si>
  <si>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</si>
  <si>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</si>
  <si>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</si>
  <si>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</si>
  <si>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</si>
  <si>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</si>
  <si>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</si>
  <si>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</si>
  <si>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</si>
  <si>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</si>
  <si>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</si>
  <si>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</si>
  <si>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</si>
  <si>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</si>
  <si>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</si>
  <si>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</si>
  <si>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</si>
  <si>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</si>
  <si>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</si>
  <si>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</si>
  <si>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</si>
  <si>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</si>
  <si>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</si>
  <si>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</si>
  <si>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</si>
  <si>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</si>
  <si>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</si>
  <si>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</si>
  <si>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</si>
  <si>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</si>
  <si>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</si>
  <si>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</si>
  <si>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</si>
  <si>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</si>
  <si>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</si>
  <si>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</si>
  <si>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</si>
  <si>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</si>
  <si>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</si>
  <si>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</si>
  <si>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</si>
  <si>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</si>
  <si>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</si>
  <si>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</si>
  <si>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</si>
  <si>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</si>
  <si>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</si>
  <si>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</si>
  <si>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</si>
  <si>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</si>
  <si>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</si>
  <si>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</si>
  <si>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</si>
  <si>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</si>
  <si>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</si>
  <si>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</si>
  <si>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</si>
  <si>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</si>
  <si>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</si>
  <si>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</si>
  <si>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</si>
  <si>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</si>
  <si>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</si>
  <si>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</si>
  <si>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</si>
  <si>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</si>
  <si>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</si>
  <si>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</si>
  <si>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</si>
  <si>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</si>
  <si>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</si>
  <si>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</si>
  <si>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</si>
  <si>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</si>
  <si>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</si>
  <si>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</si>
  <si>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</si>
  <si>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</si>
  <si>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</si>
  <si>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</si>
  <si>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</si>
  <si>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</si>
  <si>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</si>
  <si>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</si>
  <si>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</si>
  <si>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</si>
  <si>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</si>
  <si>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</si>
  <si>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</si>
  <si>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</si>
  <si>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</si>
  <si>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</si>
  <si>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</si>
  <si>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</si>
  <si>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</si>
  <si>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</si>
  <si>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</si>
  <si>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</si>
  <si>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</si>
  <si>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</si>
  <si>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</si>
  <si>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</si>
  <si>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</si>
  <si>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</si>
  <si>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</si>
  <si>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</si>
  <si>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</si>
  <si>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</si>
  <si>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</si>
  <si>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</si>
  <si>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</si>
  <si>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</si>
  <si>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</si>
  <si>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</si>
  <si>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</si>
  <si>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</si>
  <si>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</si>
  <si>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</si>
  <si>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</si>
  <si>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</si>
  <si>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</si>
  <si>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</si>
  <si>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</si>
  <si>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</si>
  <si>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</si>
  <si>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</si>
  <si>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</si>
  <si>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</si>
  <si>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</si>
  <si>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</si>
  <si>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</si>
  <si>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</si>
  <si>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</si>
  <si>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</si>
  <si>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</si>
  <si>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</si>
  <si>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</si>
  <si>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</si>
  <si>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</si>
  <si>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</si>
  <si>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</si>
  <si>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</si>
  <si>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</si>
  <si>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</si>
  <si>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</si>
  <si>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</si>
  <si>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</si>
  <si>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</si>
  <si>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</si>
  <si>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</si>
  <si>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</si>
  <si>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</si>
  <si>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</si>
  <si>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</si>
  <si>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</si>
  <si>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</si>
  <si>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</si>
  <si>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</si>
  <si>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</si>
  <si>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</si>
  <si>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</si>
  <si>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</si>
  <si>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</si>
  <si>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</si>
  <si>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</si>
  <si>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</si>
  <si>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</si>
  <si>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</si>
  <si>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</si>
  <si>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</si>
  <si>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</si>
  <si>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</si>
  <si>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</si>
  <si>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</si>
  <si>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</si>
  <si>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</si>
  <si>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</si>
  <si>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</si>
  <si>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</si>
  <si>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</si>
  <si>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</si>
  <si>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</si>
  <si>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</si>
  <si>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</si>
  <si>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</si>
  <si>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</si>
  <si>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</si>
  <si>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</si>
  <si>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</si>
  <si>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</si>
  <si>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</si>
  <si>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</si>
  <si>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</si>
  <si>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</si>
  <si>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</si>
  <si>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</si>
  <si>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</si>
  <si>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</si>
  <si>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</si>
  <si>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</si>
  <si>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</si>
  <si>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</si>
  <si>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</si>
  <si>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</si>
  <si>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</si>
  <si>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</si>
  <si>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</si>
  <si>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</si>
  <si>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</si>
  <si>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</si>
  <si>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</si>
  <si>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</si>
  <si>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</si>
  <si>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</si>
  <si>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</si>
  <si>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</si>
  <si>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</si>
  <si>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</si>
  <si>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</si>
  <si>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</si>
  <si>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</si>
  <si>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</si>
  <si>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</si>
  <si>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</si>
  <si>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</si>
  <si>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</si>
  <si>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</si>
  <si>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</si>
  <si>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</si>
  <si>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</si>
  <si>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</si>
  <si>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</si>
  <si>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</si>
  <si>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</si>
  <si>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</si>
  <si>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</si>
  <si>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</si>
  <si>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</si>
  <si>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</si>
  <si>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</si>
  <si>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</si>
  <si>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</si>
  <si>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</si>
  <si>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</si>
  <si>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</si>
  <si>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</si>
  <si>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</si>
  <si>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</si>
  <si>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</si>
  <si>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</si>
  <si>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</si>
  <si>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</si>
  <si>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</si>
  <si>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</si>
  <si>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</si>
  <si>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</si>
  <si>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</si>
  <si>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</si>
  <si>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</si>
  <si>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</si>
  <si>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</si>
  <si>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</si>
  <si>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</si>
  <si>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</si>
  <si>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</si>
  <si>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</si>
  <si>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</si>
  <si>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</si>
  <si>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</si>
  <si>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</si>
  <si>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</si>
  <si>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</si>
  <si>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</si>
  <si>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</si>
  <si>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</si>
  <si>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</si>
  <si>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</si>
  <si>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</si>
  <si>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</si>
  <si>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</si>
  <si>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</si>
  <si>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</si>
  <si>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</si>
  <si>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</si>
  <si>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</si>
  <si>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</si>
  <si>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</si>
  <si>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</si>
  <si>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</si>
  <si>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</si>
  <si>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</si>
  <si>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</si>
  <si>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</si>
  <si>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</si>
  <si>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</si>
  <si>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</si>
  <si>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Change Log</t>
  </si>
  <si>
    <t>Version</t>
  </si>
  <si>
    <t>Date</t>
  </si>
  <si>
    <t>Description of Changes</t>
  </si>
  <si>
    <t>Author</t>
  </si>
  <si>
    <t xml:space="preserve">Internal Revenue Service </t>
  </si>
  <si>
    <t xml:space="preserve">Test Case Tab </t>
  </si>
  <si>
    <t xml:space="preserve">Date </t>
  </si>
  <si>
    <t>Split from Firewall SCSEM and update it to create this version of Fortigate SCSEM based on the following CIS Benchmarks: 
 ▪ CIS Fortigate Benchmark v1.1.0</t>
  </si>
  <si>
    <t xml:space="preserve"> ▪ SCSEM Subject: Fortinet Fortigate Firewall</t>
  </si>
  <si>
    <t xml:space="preserve"> To close this finding, please provide a screenshot that includes the hostname, operating system or firmware version and patch level of the upgraded system. If new hardware is required, please provide a signed certification from the agency's CISO stating that the legacy Firewall has been decommissioned and properly sanitized in accordance with IRS Publication 1075 with the agency's CAP.</t>
  </si>
  <si>
    <t xml:space="preserve">This table calculates all tests in the Fortigate Test Cases Tab </t>
  </si>
  <si>
    <t>Fortigate-56</t>
  </si>
  <si>
    <t>Fortigate-57</t>
  </si>
  <si>
    <t>Fortigate-58</t>
  </si>
  <si>
    <t>Fortigate-59</t>
  </si>
  <si>
    <t>Fortigate-60</t>
  </si>
  <si>
    <t>Fortigate-61</t>
  </si>
  <si>
    <t>Fortigate-62</t>
  </si>
  <si>
    <t>Fortigate-63</t>
  </si>
  <si>
    <t>Fortigate-64</t>
  </si>
  <si>
    <t>Fortigate-65</t>
  </si>
  <si>
    <t>Fortigate-66</t>
  </si>
  <si>
    <t>Fortigate-67</t>
  </si>
  <si>
    <t>Fortigate-68</t>
  </si>
  <si>
    <t>Fortigate-69</t>
  </si>
  <si>
    <t>Fortigate-70</t>
  </si>
  <si>
    <t>Fortigate-71</t>
  </si>
  <si>
    <t>Fortigate-72</t>
  </si>
  <si>
    <t>Fortigate-73</t>
  </si>
  <si>
    <t>Fortigate-74</t>
  </si>
  <si>
    <t>Fortigate-75</t>
  </si>
  <si>
    <t>Fortigate-76</t>
  </si>
  <si>
    <t>Fortigate-77</t>
  </si>
  <si>
    <t>Fortigate-78</t>
  </si>
  <si>
    <t>Fortigate-79</t>
  </si>
  <si>
    <t>Fortigate Firewall SCSEM Test Results</t>
  </si>
  <si>
    <t>2.4</t>
  </si>
  <si>
    <t>Updated the Section Title, Description, Test Procedures, Rationale Statement, Remediation Procedure, and added an Impact Statement</t>
  </si>
  <si>
    <t>Added the following CIS Benchmark control 2.4.7</t>
  </si>
  <si>
    <t>Added the following CIS Benchmark control 2.4.8</t>
  </si>
  <si>
    <t>Added the following CIS Benchmark control 4.1.2</t>
  </si>
  <si>
    <t>Added the following CIS Benchmark control 4.2.6</t>
  </si>
  <si>
    <t>Added the following CIS Benchmark control 4.3.3</t>
  </si>
  <si>
    <t>Added the following CIS Benchmark control 4.4.4</t>
  </si>
  <si>
    <t>Added the following CIS Benchmark control 7.2.1</t>
  </si>
  <si>
    <t>Configure the perimeter firewall to filter traffic destined to the internal enclave in accordance with the guidelines contained in the PPSM CAL and VAs for the enclave.</t>
  </si>
  <si>
    <t>Log in to the FortiGate GUI with Super-Admin privilege.
1. Click Policy and Objects.
2. Click IPv4 or IPv6 Policy.
3. Click +Create New.
4. Name the policy, select Incoming and Outgoing Interfaces.
5. Create policies with authorized sources and destinations.
6. Set action to ACCEPT.
7. Ensure the Enable this policy is toggled to right.
8. Click OK.
9. Ensure a policy is created for each interface.
Traffic is denied by default and policies must be configured to allow traffic that meets PPSM CAL and VA guidelines.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</si>
  <si>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</si>
  <si>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Develop a written procedure to describe the account management processes. Implement working procedures such that all firewall account requests are approved by agency management, all updates or changes to account permissions are properly vetted and tracked, and that the expiration and termination of accounts are performed timely.</t>
  </si>
  <si>
    <t>Configure the firewall to detect and prevent DoS attacks. Implement filters with thresholds that are customized for the specific environment where applicable. DoS filters are based on NIST 800-53 requirements and vendor recommendations.
The following sample commands show filters that implement this requirement (these are examples only):
set filter1 icmp ip-sweep threshold 1000
set filter2 tcp port-scan threshold 1000
set filter3 tcp syn-flood alarm-threshold 1000
set filter3 tcp syn-flood attack-threshold 1100
set filter4 tcp syn-flood source-threshold 100
set filter5 tcp syn-flood destination-threshold 2048
set filter6 tcp syn-flood timeout 20
set filter7 tcp tcp-sweep threshold 1000
set filter8 udp flood threshold 5000
set filter9 udp udp-sweep threshold 1000</t>
  </si>
  <si>
    <t>Configure the firewall with a "Deny" inter-zone policy which, by default, blocks traffic between zones and allows network communications traffic by exception (i.e., deny all, permit by exception) in accordance with PPSM CAL and VAs for the enclave.</t>
  </si>
  <si>
    <t>Configure a group policy for remote clients and apply to the interface that is connected to allow ingress and egress to the VPN access points.</t>
  </si>
  <si>
    <t>Configure the VPN access points with organization-defined filtering rules that apply to monitoring remote access traffic.</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</si>
  <si>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the NOC.</t>
  </si>
  <si>
    <t>Require system administrators to commit and test changes upon configuration of the firewall.</t>
  </si>
  <si>
    <t>Configure the firewall to stop forwarding traffic or maintain the configured security policies upon the failure of the following actions: system initialization, shutdown, or system abort.</t>
  </si>
  <si>
    <t>Configure the firewall to fail securely in the event of a transiently corrupt state or failure condition.
When the system restarts, the system boot process must not succeed without passing all self-tests for cryptographic algorithms, RNG tests, and software integrity tests.</t>
  </si>
  <si>
    <t>Validate the firewall includes a baseline cryptographic module that provides confidentiality and integrity services for authentication and for protecting communications with adjacent systems.
Configure role-based, fine-grained permissions management for controlling commands needed to modify log records.</t>
  </si>
  <si>
    <t>Configure local backup events files to capture agency-defined auditable events either consistently or, if possible, in the event communication with the central audit server is lost.</t>
  </si>
  <si>
    <t>Configure the firewall to use TCP when sending log records to the central audit server.</t>
  </si>
  <si>
    <t>Configure the firewall's permissions to prevent the deletion of unauthorized local log files or records.</t>
  </si>
  <si>
    <t>Associate a properly configured DoS firewall filter (e.g., rules, access control lists [ACLs], screens, or policies) to outbound interfaces and security zones.
Apply a firewall filter to each outbound interface example:
set security zones security-zone untrust interfaces &lt;OUTBOUND-INTERFACE&gt;
set security zones security-zone trust screen untrust-screen</t>
  </si>
  <si>
    <t>Info</t>
  </si>
  <si>
    <t>Criticality Ratings</t>
  </si>
  <si>
    <t>Increased minimum password length to 14.</t>
  </si>
  <si>
    <t>Review Application Control Security Profiles and validate that no "Allow" action is set on any categories.</t>
  </si>
  <si>
    <t>Local-in Policies can only be configured through the CLI:
```
config system global
 set admin-https-redirect disable
 set admin-port 8082 **(or any other uncommon port)**
 set admin-server-cert "self-sign"
 set admin-sport 4343 **(or any other uncommon port)**
end
```
**OR**
From Web GUI:
```
1. System &gt; Settings
2. Change the ports/settings under 'Administration Settings' section.
```
**NOTE:** https redirection must be turned off as well as changing port 80. This is due to the nature of how browser port redirection works. The browser will be redirected from port 80 to port 443 or whichever 'admin-sport' is configured, meaning that it will still listen on port 80 even when the port has been reconfigured.</t>
  </si>
  <si>
    <t>If HTTP or Telnet is in the allow access list, you will have to set that list again with the same elements except for http or telnet
FG1 # config system interface
FG1 (interface) # edit port1
FG1 (port1) # set allow access ssh https ping SNMP
FG1 (port1) # end
FG1 #
In the web GUI, click on 
Network -&gt; Interfaces, select the interface and click "Edit". In the interface setting page, uncheck HTTP and Telnet in the section "Administrative Access".</t>
  </si>
  <si>
    <t>To change the idle timeout in the GUI:
1) Login to FortiGate with Super Admin privileges
2) Go to System &gt; Settings.
3) In the Administration Settings section, set the Idle timeout value to 15 minutes by typing 15.
4) Click Apply.
To change the idle timeout in the CLI:
config system global
set admintimeout 15
end</t>
  </si>
  <si>
    <t>Before deploying any new FortiGate, it is important to change the password of the default admin account.
It is also recommended that you change even the user name of the default admin account; however, since you cannot change the user name of an account that is currently in use, a second administrator account must be created in order to do this.</t>
  </si>
  <si>
    <t>Changed lockout time from 60 to 900 sec.</t>
  </si>
  <si>
    <t>Configure administrator password retries and lockout time. One method to achieve the recommended state is to execute the following:
To configure the lockout options, from CLI:
config system global
set admin-lockout-threshold 3
set admin-lockout-duration 900
end</t>
  </si>
  <si>
    <t>Can be modified from CLI or GUI.
From CLI, do the following:
```
config system password-policy
 set status enable
 set apply-to admin-password ipsec-preshared-key
 set minimum-length 14
 set min-lower-case-letter 1
 set min-upper-case-letter 1
 set min-non-alphanumeric 1
 set min-number 1
 set expire-status enable
 set expire-day 90
 set reuse-password disable
end
```
Or from GUI, do the following:
```
1) Log in to FortiGate as Super Admin
2) Go to 'System' &gt; 'Settings'
3) Find the 'Password Policy' section
4) Default 'Password scope' is 'Off', change it to 'Both'
5) set 'Minimum length' to '14'
6) Enable 'Character requirements'
7) set minimum '1' in the filed of 'Upper Case', 'Lower Case', 'Numbers (0-9)' and 'Special'
8) Disable 'Allow password reuse'
9) Enable 'Password expiration' and set it to 90
```</t>
  </si>
  <si>
    <t>Changed idle timeout from 5 to 15 mins</t>
  </si>
  <si>
    <t>Ensure firewall policy denying all traffic to/from Tor or malicious server IP addresses using ISDB. One method to achieve the recommended state is to execute the following:
Review firewall policies and ensure there are:
1) A firewall policy created to block inbound connections with these settings:
From: Any
To: Any
Source: "Tor-Exit.Node", "Tor-Relay.Node", and "Malicious-Malicious.Server"
Destination: all
Schedule: Always
Services: All
Action: Deny
Log Violation Traffic: Enabled
Enable this policy: Enabled
2) A firewall policy created to block outbound connections with these settings:
From: Any
To: Any
Source: All
Destination: "Tor-Relay.Node" and "Malicious-Malicious.Server"
Schedule: Always
Action: Deny
Log Violation Traffic: Enabled
Enable this policy: Enabled</t>
  </si>
  <si>
    <t>To close this finding, please provide a screenshot showing the firewall policy denying all traffic to/from Tor or malicious server IP addresses using ISDB with the agency's CAP.</t>
  </si>
  <si>
    <t>The firewall policy denying all traffic to/from Tor or malicious server IP addresses using ISDB.</t>
  </si>
  <si>
    <t>The firewall policy does not deny all traffic to/from Tor or malicious server IP addresses using ISDB.</t>
  </si>
  <si>
    <t>GUI
Security Fabric&gt;Automation
Edit and change Disabled to Enabled
CLI
config system automation-action
edit "Quarantine on FortiSwitch + FortiAP"
 set description "Default automation action configuration for quarantining a MAC address on FortiSwitches and FortiAPs."
set action-type quarantine
next
edit "Quarantine FortiClient EMS Endpoint"
set description "Default automation action configuration for quarantining a FortiClient EMS endpoint device."
set action-type quarantine-forticlient
next
end
config system automation-trigger
edit "Compromised Host - High"
set description "Default automation trigger configuration for when a high severity compromised host is detected."
next
end
config system automation-stitch
edit "Compromised Host Quarantine"
set description "Default automation stitch to quarantine a high severity compromised host on FortiAPs, FortiSwitches, and FortiClient EMS."
set status disable
set trigger "Compromised Host - High"
config actions
edit 1
set action "Quarantine on FortiSwitch + FortiAP"
next
edit 2
set action "Quarantine FortiClient EMS Endpoint"
next
end
next
end</t>
  </si>
  <si>
    <t>Review firewall policies and ensure that:
For allowed policies, "Log Allowed Traffic" is set on "All Sessions" option
For denied policies, "Log Violation Traffic" is enabled.</t>
  </si>
  <si>
    <t>To Remediate from GUI:
go to System - &gt; HA
Under "Monitor Interfaces" select all applicable interfaces.
select "OK"
To Validate from CLI:
FGT1 # config system ha
FGT1 (ha) # set monitor "port6" "port7"
FGT1 (ha) # show ###To Review changes to monitored interfaces before applying
config system ha
set group-name "FGT-HA"
set mode a-p
set password ENC enrwD467hJmO6j6YW/l6FEOa1YNVYdo8Z5mCcTDEKUFpOVXcNYnPBmQDGX//ViXk6TkwNH0il5aJr/fZY25lq+husndQHZVWp2LIlXmCv/n81U43nkZUWaIKvqkellGFbhv0/IHoOLzQPCsVcBbyrsgoprYMvh6w7F06+nRriBtMNQxpiTE+12xAHz7lA3EoYZzf8A==
set override disable
set monitor "port6" "port7" 
end</t>
  </si>
  <si>
    <t>Configure the following commands using the CLI:
```
config log fortianalyzer setting
set reliable enable
set enc-algorithm high
end
```</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</si>
  <si>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</si>
  <si>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</si>
  <si>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Log in to the GUI and click on System &gt; Settings &gt; Review the ports under 'Administration Settings' section and ensure they have not been set to the default.</t>
  </si>
  <si>
    <t>Change the default admin ports. Log in to the GUI and click on System &gt; Settings &gt; Review the ports under 'Administration Settings' section and ensure they have not been set to the default.</t>
  </si>
  <si>
    <t>To close this finding, please provide a screenshot of the GUI that includes the admin port setting showing it has been changed from the default with the agency's CAP.</t>
  </si>
  <si>
    <t>To close this finding, please provide a screenshot showing that "Log all DNS queries and responses" is enabled with the Agency's CAP.</t>
  </si>
  <si>
    <t>The idle timeout time is set to 15 minutes.</t>
  </si>
  <si>
    <t>Test (Manual)</t>
  </si>
  <si>
    <t>The agency maintains a list of compromised or weak passwords and a solution is implemented to identify and prevent use compromised or weak passwords.</t>
  </si>
  <si>
    <t>The agency does not conduct checks to ensure passwords aren’t on an annually-updated list of commonly-used, expected, or compromised passwords.</t>
  </si>
  <si>
    <t>HPW19: More than one Publication 1075 password requirement is not met</t>
  </si>
  <si>
    <t>Maintain a list of compromise or weak passwords and/or implement a solution maintains the list and prevents the use of commonly-used, expected, or compromised passwords.</t>
  </si>
  <si>
    <t>To close this finding, please provide a screenshot showing use of a solution employed for preventing the use of commonly-used, expected, or compromised passwords with the agency's CAP.</t>
  </si>
  <si>
    <t>Encrypt Log Transmission to FortiAnalyzer / FortiManager is enabled.</t>
  </si>
  <si>
    <t>Encrypt Log Transmission to FortiAnalyzer / FortiManager is not enabled.</t>
  </si>
  <si>
    <t>Review the documentation and architecture for the device or check the system-installed licenses or services.
Determine what services and functions are installed on the firewall. Compare installed services and functions to the documentation showing the approved services.
If unneeded services and functions are installed on the device but are not part of the documented role of the device, this is a finding.</t>
  </si>
  <si>
    <t>Unneeded services and functions are not installed on the device but are not part of the documented role of the device</t>
  </si>
  <si>
    <t>Unneeded services and functions are installed on the device but are not part of the documented role of the device.</t>
  </si>
  <si>
    <t>Display and remove unnecessary licenses, services, and functions from the firewall. Examples include NTP, DNS, and DHCP.
Note: Only remove unauthorized services. This control is not intended to restrict the use of network devices with multiple authorized roles.</t>
  </si>
  <si>
    <t>To close this finding, please provide attestation that all unnecessary services have been disabled or removed with the agency's CAP.</t>
  </si>
  <si>
    <t>IA-5(1)</t>
  </si>
  <si>
    <t>Authenticator Management | Password-based Authentication</t>
  </si>
  <si>
    <r>
      <t xml:space="preserve">The agency employs mechanisms to ensure passwords aren’t used that are </t>
    </r>
    <r>
      <rPr>
        <sz val="10"/>
        <rFont val="Arial"/>
        <family val="2"/>
      </rPr>
      <t>commonly-used, expected, or compromised passwords.</t>
    </r>
  </si>
  <si>
    <t>Commonly-used, expected, or compromised passwords</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</si>
  <si>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</si>
  <si>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</si>
  <si>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Removed based on the latest CIS Benchmark</t>
  </si>
  <si>
    <t>Added based on General Test Cases SCSEM</t>
  </si>
  <si>
    <t>In Command Line Interface (CLI):
```
FGT1 # config system dns
FGT1 (dns) # show
config system dns
 set primary &lt;ip_address&gt;
 set secondary &lt;ip_address&gt;
 ...
end
```
In the Graphical User Interface (GUI), go to Networks &gt; DNS. The Fortigate uses either the default FortiGuard DNS or customized DNS</t>
  </si>
  <si>
    <t>View the security filters for each interface or security zone.
Verify DoS filters are configured to detect and prevent known (Denial of Service) DoS attacks such as IP(Internet Protocol) sweeps, TCP(Transmission Control Protocol) sweeps, buffer overflows, unauthorized port scanning, SYN floods, UDP (User Datagram Protocol) floods, and UDP sweeps.
If filters are not configured or if the security zone is not configured with filters that guard against common DoS attacks, this is a finding.</t>
  </si>
  <si>
    <t>If a network device such as the events, network management, or SNMP server is configured to send an alert when DoS incidents are detected, this is not a finding.
Verify the firewall is configured to send an alert via instant message, email, Simple Network Management Protocol (SNMP), or another authorized method to the Information System Security Officer (ISSO), Information System Security Manager (ISSM), and other identified personnel when DoS incidents are detected.
If the firewall is not configured to send an alert via an approved and immediate method when DoS incidents are detected, this is a finding.</t>
  </si>
  <si>
    <t>Without the ability to centrally manage the content captured in the traffic log entries, identification, troubleshooting, and correlation of suspicious behavior would be difficult and could lead to a delayed or incomplete analysis of an ongoing attack.
The Department of Defense (DoD requires) centralized management of all network component audit record content. Network components requiring centralized traffic log management must have the ability to support centralized management. The content captured in traffic log entries must be managed from a central location (necessitating automation). Centralized management of traffic log records and logs provides for efficiency in maintenance and management of records, as well as the backup and archiving of those records. 
Ensure at least one syslog server is configured on the firewall.
If the product inherently has the ability to store log records locally, the local log must also be secured. However, this requirement is not met since it calls for a use of a central audit server.</t>
  </si>
  <si>
    <t>Network devices are capable of providing a wide variety of functions (capabilities or processes) and services. Some of these functions and services are installed and enabled by default. The organization must determine which functions and services are required to perform the content filtering and other necessary core functionality for each component of the firewall. These unnecessary capabilities or services are often overlooked and therefore may remain unsecured. They increase the risk to the platform by providing additional attack vectors.
Some services may be security related but, based on the firewall's role in the architecture, must not be installed on the same hardware. For example, the device may serve as a router, VPN, or other perimeter services. However, if these functions are not part of the documented role of the firewall in the enterprise or branch architecture, the software and licenses should not be installed on the device. This mitigates the risk of exploitation of unconfigured services or services that are not kept updated with security fixes. If left unsecured, these services may provide a threat vector.
Some services are not authorized for combination with the firewall and individual policy must be in place to instruct the administrator to remove these services. Examples of these services are Network Time Protocol (NTP), domain name server (DNS), email server, FTP server, web server, and Dynamic Host Configuration Protocol (DHCP). 
Only remove unauthorized services. This control is not intended to restrict the use of firewalls with multiple authorized roles.</t>
  </si>
  <si>
    <t>Protect the management network with a filtering firewall configured to block unauthorized traffic. This requirement is similar to the out-of-band management (OOBM) model, when the production network is managed in-band. The management network could also be housed at a Network Operations Center (NOC) that is located locally or remotely at a single or multiple interconnected sites. 
NOC interconnectivity, as well as connectivity between the NOC and the managed networks premise routers, would be enabled using either provisioned circuits or VPN technologies such as IPsec tunnels or Multiprotocol Label Switching (MPLS) VPN services.</t>
  </si>
  <si>
    <t>1. Interview the SA to determine if audit data is captured, backed up, and maintained. IRS practice has been to retain archived audit logs/trails for the remainder of the year they were made plus six years for a total of 7 years.
Note: If device audit logs (firewall event and administrator logs) are correlated and reviewed at the enterprise-level (e.g., through the implementation of a Security Information and Event Mangement (SIEM) tool), this test case will be N/A and will be evaluated in the agency's Network Assessment.</t>
  </si>
  <si>
    <t>A compromised host in an enclave can be used by a malicious platform to launch cyberattacks on third parties. This is a common practice in "botnets", which are a collection of compromised computers using malware to attack other computers or networks. DoS attacks frequently leverage IP source address spoofing to send packets to multiple hosts that, in turn, will then send return traffic to the hosts with the IP addresses that were forged. This can generate significant amounts of traffic. Therefore, protection measures to counteract IP source address spoofing must be taken. When uRPF is enabled in strict mode, the packet must be received on the interface that the device would use to forward the return packet, thereby mitigating IP source address spoofing.</t>
  </si>
  <si>
    <t xml:space="preserve">Review the firewall configuration to verify uRPF or an egress filter has been configured on all internal interfaces to restrict the firewall from accepting outbound packets that contain an illegitimate address in the source address field.
If uRPF or an egress Access Control List (ACL) to restrict the firewall from accepting outbound IP packets that contain an illegitimate address in the source address field have not been configured on all internal interfaces, this is a finding.
</t>
  </si>
  <si>
    <t>Audit logs are reviewed per Publication 1075 requirements.</t>
  </si>
  <si>
    <t>Audit logs are reviewed, but not per Publication 1075 requirements.</t>
  </si>
  <si>
    <t>HAU7: Audit records are not retained per Publication 1075</t>
  </si>
  <si>
    <t>Audit records are not retained per Publication 1075.</t>
  </si>
  <si>
    <t>Audit records are retained per Publication 1075.</t>
  </si>
  <si>
    <t>Upgrade the firewall to a vendor-supported version. Once deployed, harden the upgraded system in accordance with IRS standards using the corresponding SCSEM for the firewall.</t>
  </si>
  <si>
    <t>Upgrade the Fortigate Firewall firmware to a vendor-supported version. Once deployed, harden the upgraded system using the corresponding SCSEM in accordance with IRS standards.</t>
  </si>
  <si>
    <t>The enclave's internal network contains the servers where mission-critical data and applications reside. Malicious traffic can enter from an external boundary or originate from a compromised host internally.
Vulnerability assessments must be reviewed by the SA and protocols must be approved by the IA staff before entering the enclave. 
Firewall filters (e.g., rules, access control lists [ACLs], screens, and policies) are the first line of defense in a layered security approach. They permit authorized packets and deny unauthorized packets based on port or service type. They enhance the posture of the network by not allowing packets to even reach a potential target within the security domain. The filters provided are highly susceptible ports and services that should be blocked or limited as much as possible without adversely affecting customer requirements. Auditing packets attempting to penetrate the network but stopped by the firewall filters will allow network administrators to broaden their protective ring and more tightly define the scope of operation. 
If the perimeter is in a Deny-by-Default posture and what is allowed through the filter is in accordance with the Ports, Protocol, Services, Management Category Assurance List (PPSM CAL) and VAs for the enclave, and if the permit rule is explicitly defined with explicit ports and protocols allowed, then all requirements related to the database being blocked would be satisfied.</t>
  </si>
  <si>
    <t>1. Interview the SA (System Administrator) to determine if maintenance is readily available for the firewall's inter-network operating system (IOS). Vendor support must include security updates or hot fixes that address any new security vulnerabilities. 
2. Examine configuration
Examine the firewall OS version/build with the SA.</t>
  </si>
  <si>
    <t>The firewall is currently under support by the vendor. Security updates or hot fixes are available to address any security flaws discovered.</t>
  </si>
  <si>
    <t>The system is not regularly patched from the vendor. The system is running %INCLUDE UPDATE LEVEL/PATCH LEVEL AND IF THERE ARE HIGH OR CRITICAL CVEs%".</t>
  </si>
  <si>
    <t>1. Interview the firewall administrator and verify an authentication server is used to identify and authenticate administrators for management of the device.
2.Review the running configuration and verify that only one local account has been defined. An example of a local account is shown in the example below:
Username xxxxxxx password 7 xxxxxxxxxxxx</t>
  </si>
  <si>
    <t>1. Review the stored firewall configuration files to ensure passwords are not stored in plain-text format.</t>
  </si>
  <si>
    <t xml:space="preserve">Ensure unencrypted firewall passwords are not stored in config files. </t>
  </si>
  <si>
    <t xml:space="preserve">Ensure unencrypted firewall passwords are not stored in any configuration files. </t>
  </si>
  <si>
    <t>1. Review firewall configurations for authentication mechanism used. If local accounts are defined on the firewall verify that each user has their own unique ID. Groups, user accounts without passwords, or duplicate accounts should not exist. 
Note: If an authentication server is being used such as TACACS, RADIUS, etc.) ensure that there is no more than one local account to be used in the event of failure or emergency.</t>
  </si>
  <si>
    <t xml:space="preserve">Establish unique administrator accounts for all daily management activities; and remove all local accounts except for one local account to be used in the event of failure or emergency. </t>
  </si>
  <si>
    <t>Configure a security policy to each outbound zone and/or interface to implement continuous filtering of outbound traffic. Apply security policy zones/interfaces (including the management interface) through which outbound traffic flows to untrusted external networks or subnetworks.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</si>
  <si>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Verify that security-related events are recorded in the logs and are available to Security and Telecomm Management staff members. This must include unsuccessful attempts to access firewalls (ACL violations and logon failures) 
Verify that gaps in log data are treated as a possible sign of logging being disabled. Steps need to be taken to ensure that logging is enabled and functioning properly.
Note: If device audit logs (firewall event logs and administrator logs) are correlated and reviewed at the enterprise-level (e.g., through the implementation of a SIEM tool), this test case will be N/A and will be evaluated in the agency's Network Assessment.</t>
  </si>
  <si>
    <t xml:space="preserve">Verify that audit data is archived and maintained.
IRS practice has been to retain archived audit logs/trails for the remainder of the year they were made plus six years. Logs must be retained for a total of 7 years. </t>
  </si>
  <si>
    <t xml:space="preserve">Remediation Statement (Internal Use Only)     </t>
  </si>
  <si>
    <t>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All critical patches must be applied.
Verify if any High or critical Common Vulnerabilities, Exposures (CVEs) exist. Navigate to https://nvd.nist.gov/vuln/search and search for the firewall type. If found to affect the running version, select HSI27</t>
  </si>
  <si>
    <t>The correct system time is not configured through NTP.</t>
  </si>
  <si>
    <t>The idle timeout time is not configured.</t>
  </si>
  <si>
    <t>The HA Reserved Management Interface is not configured.</t>
  </si>
  <si>
    <t>Ensure that policies do not use "ALL" as Service</t>
  </si>
  <si>
    <t>Policies do not use "ALL" as Service.</t>
  </si>
  <si>
    <t>Policies do use "ALL" as Service.</t>
  </si>
  <si>
    <t>Ensure that policies do not use "ALL" as Service. One method to achieve the recommended state is to execute the following:
In this example, we will modify policy with ID of 2 to change the service from "ALL" to FTP and SNMP
In CLI:
FGT1 # config firewall policy
FGT1 (policy) # edit 2
FGT1 (2) # set service "FTP" "SNMP"
FGT1 (2) # end
FGT1 #
In the GUI, 
click on Policy &amp; Objects -&gt; IPv4 Policy. Select the policy, click "Edit". In the Service section, click on it and select FTP and SNMP. Click OK</t>
  </si>
  <si>
    <t>To close this finding, please provide a screenshot showing policies do not use "ALL" as Service with the agency's CAP.</t>
  </si>
  <si>
    <t>1. Interview agency personnel to determine if the agency requires multi-factor authentication (MFA) for local access, unless the terminal is in a restricted area per Publication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Note: If step 1 / MFA is fully implemented, but the complexity/length requirements in step 2 are not met this finding may be downgraded to moderate.</t>
  </si>
  <si>
    <t>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check existing passwords to ensure they are not on the list</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</si>
  <si>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</si>
  <si>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Develop/update password policy to include maintaining and checking for commonly-used, expected, or compromised passwords.
Enforce the policy, ensuring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t>
  </si>
  <si>
    <t xml:space="preserve">Configure password settings to comply with IRS Publication 1075, requirements. Update the agency's authenticator management requirements and implement the following password-based authentication settings on all systems: (i) minimum password length is at least eight characters, (ii) at least one numeric and one special character, (iii) mixture of at least one upper and one lower case letter, (iv) storage and transmission of passwords only when encrypted, (v) password minimum lifetime is one day, (vi) standard account passwords to be changed at least every 90 days, (vii) privileged account passwords to be changed at least every 60 days, and (viii) prevention of password reuse for 24 generations. </t>
  </si>
  <si>
    <t>Configure the firewall implementation to manage excess bandwidth to limit the effects of packet flooding types of denial-of-service (DoS) attacks.</t>
  </si>
  <si>
    <t>Disable or remove the firewall unnecessary network services and functions that are not used as part of its role in the architecture.</t>
  </si>
  <si>
    <t>Configure the firewall to stop forwarding traffic or maintain the configured security policies upon the failure of the following actions: 
• system initialization
• shutdown
• system abort</t>
  </si>
  <si>
    <t>uRPF or an egress ACL to restrict the firewall from accepting outbound IP packets that contain an illegitimate address in the source address field has been configured on all internal interfaces.</t>
  </si>
  <si>
    <t>The firewall allows authorized users to perform a packet capture based on IP, traffic type (TCP, UDP, or ICMP), or protocol.</t>
  </si>
  <si>
    <t xml:space="preserve">1. Review the logging mechanism to see what elements are recorded.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
</t>
  </si>
  <si>
    <t>Ensure sufficient security relevant data is captured in system logs. The following elements are selected to be recorded in the logs: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</si>
  <si>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On GUI:
```
Go to "Network" &gt; "Interfaces".
Identify Wide Area Network (WAN) interface and validate that HTTPS, HTTP, PING, SSH, SNMP, and Radius Accounting is not enabled in "Administrative Access" section.
```
On CLI:
```
`FGT1 # show system interface`
```
Identify WAN interface and validate that "set allow access" does not have ping, https, http, ssh, snmp or radius-acct configured.</t>
  </si>
  <si>
    <t>In the CLI, do the following command and check the result of **time zone** filed in the output
```
FGT1 # get system global
...
time zone : (GMT-8:00) Pacific Time (US &amp; Canada)
...
```
Or from GUI, do the following:
```
1) Login to FortiGate
2) Go to 'System' -&gt; 'Settings'.
3) Time Zone and Network Time Protocol (NTP) settings are under 'System Time'
```</t>
  </si>
  <si>
    <t>In the CLI, when verifying the network interface, make sure that http and telnet are not in the `allow access` list:
```
FG1 # config system interface
FG1 (interface) # edit port1
FG1 (port1) # show
config system interface
 edit "port1"
 ...
 set allow access ssh https ping snmp
 ...
 next
end
```
In the web GUI, click on: 
```
1. Network &gt; Interfaces, select the interface and click "Edit". 
2. In the interface setting page, make sure that HTTP and Telnet are not selected in the section "Administrative Access"
```</t>
  </si>
  <si>
    <t>Review through the GUI:
```
1. Go to System &gt; HA edit the "Master" device.
2. Verify that "Management Interface Reservation" is selected and there is an interface, and gateway defined.
```
Review through the CLI:
```
FGT1 #config system ha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
Validate that `set ha-mgmt-status` is enabled and that `config ha-mgmt-interfaces` has at least one entry with an interface and gateway defined.</t>
  </si>
  <si>
    <t>Time zone is properly configured.</t>
  </si>
  <si>
    <t>1-2. The firewall or Intrusion Detection System (IDS) will immediately alert the SA by displaying a message at the remote administrative console, generate an alarm or alert, and page or send an electronic message if the nears storage capacity.</t>
  </si>
  <si>
    <t>Time zone is not properly configured.</t>
  </si>
  <si>
    <t>Accounts are not reviewed periodically for proper privileges, and/or Accounts are not removed or suspended when no longer necessary.</t>
  </si>
  <si>
    <t>On GUI:
```
Go to "Network" &gt; "Interfaces".
```
Review WAN interface and disable HTTPS, HTTP, ping, SSH, SNMP, and Radius services.
On CLI:
```
FGT1 # config system interface
FGT1 (interface) # edit "port1"
FGT1 (port1) # unselect allow access ping https ssh snmp http radius-acct
```
Note:
1. Interface name may differ based on deployment. For this example, port1 is deployed as WAN interface.
2. "unselect allow access" will only show services that you have enabled. If you have not enabled snmp on that interface, then snmp option will not be available.</t>
  </si>
  <si>
    <t>In this example, we will set Eastern Time zone (GMT-5:00) for the Fortigate. Each time zone will have its corresponding ID. To find the correct ID, when you type in the command "set time zone ", also type the question mark '?' to list all of the available time zones and their IDs. The ID of the Eastern Time zone is 12
In the CLI:
```
FGT1 # config system global
FGT1 (global) # set time zone 12
FGT1 (global) # end
FGT1 #
```
In the GUI, do the following:
```
1) After login to Fortigate, go to 'System' -&gt; 'Settings'
2) Select '(GMT-5:00) Eastern Time (US &amp; Canada)' under 'System Time'
```</t>
  </si>
  <si>
    <t>To remove a trusted host item from the list in CLI
FG1 # config system admin
FG1 (admin) # edit "test_admin"
FG1 (test_admin) # unset trusthost1
FG1 (test_admin) # end
FG1 #
To add a trusted host into the list in CLI
FG1 # config system admin
FG1 (admin) # edit "test_admin"
FG1 (test_admin) # set trusthost6 1.1.1.1 255.255.255.255
FG1 (test_admin) # end
FG1 #
Before adding an item, please make sure that it does not already exist. For example, if trusthost3 is already in the list, using it again will over-ride the existing host/network.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 adding a new item into the list. Keep clicking until you see an empty field of trusted host. That's when you know that you have reached the bottom of the list. To add another trusted host, fill in the empty field of the new "Trusted Host". To remove a trusted host, simply erase everything in the field of that corresponding host.</t>
  </si>
  <si>
    <t>Remediate through the GUI:
```
1. Go to System &gt; HA edit the "Master" device.
2. Enable "Management Interface Reservation" once this is enabled select an  interface, and configure the appropriate gateway.
```
Remediate through the CLI:
```
FGT1 #config system ha
FGT1 (ha) # set ha-mgmt-status enable 
FGT1 (ha) # config ha-mgmt-interfaces 
FGT1 (ha-mgmt-interfaces) # edit 1
new entry '1' added
FGT1 (1) # set interface port6
FGT1 (1) # set gateway 10.10.10.1
FGT1 (1) # end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FGT1 (ha) # end
```</t>
  </si>
  <si>
    <t>On GUI:
Enable the FortiGate Cloud feature visibility:
```
1. Go to System &gt; Feature Visibility.
2. In the Additional Features section, enable FortiGate Cloud Sandbox.
3. Click Apply.
```
Configure the Cloud Sandbox Fabric connector:
```
1. Go to Security Fabric &gt; Fabric Connectors and double-click the Cloud Sandbox card.
2. Set the Type to FortiGate Cloud.
3. Select a Region.
4. Enable Inline scan.
5. Click OK.
```
Configure the antivirus profile:
```
1. Go to Security Profiles &gt; Antivirus and click Create New.
2. Set the Feature set to Proxy-based.
3. Enable the protocols to inspect.
4. Enable Send files to FortiSandbox for inspection.
5. Set the Scan strategy to Inline, and set the Action to Block.
6. Click OK.
```
On CLI:
Disable FortiSandbox appliance and FortiSandbox Cloud:
```
config system FortiSandbox 
 set status disable 
end
```
Configure FortiGate Cloud Sandbox (example given is setting it as "Global" region):
```
# execute forticloud-sandbox region 
0 Global
1 Europe
2 Japan
3 US
Please select cloud sandbox region[0-3]:0
Cloud sandbox region is selected: Global
```
Enable inline scanning for FortiGate Cloud:
```
config system FortiGuard
 set sandbox-region "Global"
 set sandbox-inline-scan enable
end
Enforced on AV security profile:
```
config antivirus profile
 edit &lt;profile name&gt;
 set feature-set proxy
 set FortiSandbox-mode inline
 config http
 set FortiSandbox block
 end
 config ftp
 set FortiSandbox block
 end
 config imap
 set FortiSandbox block
 .....
 end
```</t>
  </si>
  <si>
    <t>Disable all management related services on WAN port. One method to achieve the recommended state is to execute the following:
On GUI:
Go to "Network" &gt; "Interfaces".
Review WAN interface and disable HTTPS, HTTP, ping, SSH, SNMP, and Radius services.
On CLI:
FGT1 # config system interface
FGT1 (interface) # edit "port1"
FGT1 (port1) # unselect allow access ping https ssh snmp http radius-acct
Note:
1) Interface name may differ based on deployment. For this example, port1 is deployed as WAN interface.
2) "unselect allow access" will only show services that you have enabled. If you have not enabled snmp on that interface, then snmp option will not be available.</t>
  </si>
  <si>
    <t>Configure time zone properly. One method to achieve the recommended state is to execute the following:
In this example, we will set Eastern Time zone (GMT-5:00) for the Fortigate. Each time zone will have its corresponding ID. To find the correct ID, when you type in the command "set time zone ", also type the question mark ? to list all of the available time zones and their IDs. The ID of the Eastern Time zone is 12
In the CLI:
FGT1 # config system global
FGT1 (global) # set time zone 12
FGT1 (global) # end
FGT1 #
In the GUI, do the following:
1) after login to Fortigate, go to System -&gt; Settings
2) select (GMT-5:00) Eastern Time (US &amp; Canada) under System Time</t>
  </si>
  <si>
    <t>Enable all the login accounts having specific trusted hosts. One method to achieve the recommended state is to execute the following:
To remove a trusted host item from the list in CLI
FG1 # config system admin
FG1 (admin) # edit "test_admin"
FG1 (test_admin) # unset trusthost1
FG1 (test_admin) # end
FG1 #
To add a trusted host into the list in CLI
FG1 # config system admin
FG1 (admin) # edit "test_admin"
FG1 (test_admin) # set trusthost6 1.1.1.1 255.255.255.255
FG1 (test_admin) # end
FG1 #
Before adding an item, please make sure that it does not already exist. For example, if trusthost3 is already in the list, using it again will over-ride the existing host/network.
In the web GUI, go to 
System -&gt; Administrators, select the account and click on edit. In the account setting page, make sure that "Restrict login to trusted hosts" are enabled and all the allowed hosts / subnets are in the list of trusted Host. Please take note that certain versions of FortiOS will only show the first 3 trusted hosts in the list. If you want to see more, you have to click on the "+" sign as if your adding a new item into the list. Keep clicking until you see an empty field of trusted host. That's when you know that you have reached the bottom of the list. To add another trusted host, fill in the empty field of the new "Trusted Host". To remove a trusted host, simply erase everything in the field of that corresponding host.</t>
  </si>
  <si>
    <t>Enable only encrypted access channels. One method to achieve the recommended state is to execute the following:
If HTTP or Telnet is in the allow access list, you will have to set that list again with the same elements except for http or telnet
FG1 # config system interface
FG1 (interface) # edit port1
FG1 (port1) # set allow access ssh https ping snmp
FG1 (port1) # end
FG1 #
In the web GUI, click on 
Network -&gt; Interfaces, select the interface and click "Edit". In the interface setting page, uncheck HTTP and Telnet in the section "Administrative Access".</t>
  </si>
  <si>
    <t>Configure HA Reserved Management Interface. One method to achieve the recommended state is to execute the following:
Remediate through the GUI:
go to System -&gt; HA edit the "Master" device and enable "Management Interface Reservation" once this is enabled select an  interface, and configure the appropriate gateway.
Remediate through the CLI:
FGT1 #config system ha
FGT1 (ha) # set ha-mgmt-status enable 
FGT1 (ha) # config ha-mgmt-interfaces 
FGT1 (ha-mgmt-interfaces) # edit 1
new entry 1 added
FGT1 (1) # set interface port6
FGT1 (1) # set gateway 10.10.10.1
FGT1 (1) # end
FGT1 (ha) # show
config system ha
set group-name "FGT-HA"
set mode a-p
set password ENC enrwD467hJmO6j6YW/l6FEOa1YNVYdo8Z5mCcTDEKUFpOVXcNYnPBmQDGX//ViXk6TkwNH0il5aJr/fZY25lq+husndQHZVWp2LIlXmCv/n81U43nkZUWaIKvqkellGFbhv0/IHoOLzQPCsVcBbyrsgoprYMvh6w7F06+nRriBtMNQxpiTE+12xAHz7lA3EoYZzf8A==
set ha-mgmt-status enable 
config ha-mgmt-interfaces
edit 1
set interface "port6"
set gateway 10.10.10.1
next
end
set override disable
end
FGT1 (ha) # end</t>
  </si>
  <si>
    <t>Configure a security policy to each inbound zone and/or interface to implement continuous filtering of outbound traffic. Apply security policy zones/interfaces through which inbound traffic flows from untrusted external networks or subnetworks. Configure the ingress filters for the management interface to block all transit traffic (i.e., any traffic not destined to the firewall itself) and so that traffic accessing the firewall originates from only defined management systems.</t>
  </si>
  <si>
    <t>To close this finding, please provide a screenshot showing FortiAnalyzer setting with the agency's CAP.</t>
  </si>
  <si>
    <t>The IRS strongly recommends agencies test all Safeguard Computer Security Evaluation Matrix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t>
  </si>
  <si>
    <t xml:space="preserve"> ▪ SCSEM Release Date: 12/31/2024</t>
  </si>
  <si>
    <t>Default Admin ports are not changed</t>
  </si>
  <si>
    <t>All firewall policies have `IPS` security profile assigned</t>
  </si>
  <si>
    <t>`IPS` security profile is not assigned to all firewall policies.</t>
  </si>
  <si>
    <t>Inline scanning with FortiGuard AI-Based Sandbox Service is enabled</t>
  </si>
  <si>
    <t>Inline scanning with FortiGuard AI-Based Sandbox Service is not enabled.</t>
  </si>
  <si>
    <t>DNS Filter Security Profile is applied to all Policies</t>
  </si>
  <si>
    <t>DNS Filter Security Profile is not applied to all Policies</t>
  </si>
  <si>
    <t>Application Control Security Profile is applied to all Policies</t>
  </si>
  <si>
    <t>Application Control Security Profile is not applied to all Policies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</si>
</sst>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x14ac:knownFonts="1">
    <font>
      <sz val="11"/>
      <color theme="1"/>
      <name val="Calibri"/>
      <family val="2"/>
      <scheme val="minor"/>
    </font>
    <font>
      <sz val="10"/>
      <name val="Arial"/>
      <family val="2"/>
    </font>
    <font>
      <b/>
      <sz val="10"/>
      <color theme="0"/>
      <name val="Arial"/>
      <family val="2"/>
    </font>
    <font>
      <b/>
      <u/>
      <sz val="10"/>
      <color theme="0"/>
      <name val="Arial"/>
      <family val="2"/>
    </font>
    <font>
      <b/>
      <sz val="10"/>
      <name val="Arial"/>
      <family val="2"/>
    </font>
    <font>
      <sz val="11"/>
      <color rgb="FF000000"/>
      <name val="Calibri"/>
    </font>
    <font>
      <sz val="11"/>
      <color theme="1"/>
      <name val="Calibri"/>
      <family val="2"/>
      <scheme val="minor"/>
    </font>
    <font>
      <sz val="11"/>
      <color indexed="8"/>
      <name val="Calibri"/>
    </font>
    <font>
      <sz val="11"/>
      <color indexed="8"/>
      <name val="Calibri"/>
      <family val="2"/>
    </font>
    <font>
      <sz val="11"/>
      <name val="Calibri"/>
      <family val="2"/>
    </font>
    <font>
      <sz val="10"/>
      <color theme="1"/>
      <name val="Arial"/>
      <family val="2"/>
    </font>
    <font>
      <sz val="8"/>
      <name val="Calibri"/>
      <family val="2"/>
      <scheme val="minor"/>
    </font>
    <font>
      <b/>
      <sz val="12"/>
      <name val="Arial"/>
      <family val="2"/>
    </font>
    <font>
      <sz val="12"/>
      <name val="Arial"/>
      <family val="2"/>
    </font>
    <font>
      <sz val="10"/>
      <color rgb="FF000000"/>
      <name val="Calibri"/>
      <family val="2"/>
    </font>
    <font>
      <i/>
      <sz val="9"/>
      <name val="Arial"/>
      <family val="2"/>
    </font>
    <font>
      <i/>
      <sz val="10"/>
      <name val="Arial"/>
      <family val="2"/>
    </font>
    <font>
      <b/>
      <i/>
      <sz val="10"/>
      <name val="Arial"/>
      <family val="2"/>
    </font>
    <font>
      <b/>
      <sz val="11"/>
      <color rgb="FF000000"/>
      <name val="Calibri"/>
      <family val="2"/>
    </font>
    <font>
      <sz val="12"/>
      <color rgb="FF000000"/>
      <name val="Calibri"/>
      <family val="2"/>
    </font>
    <font>
      <sz val="10"/>
      <color theme="1" tint="4.9989318521683403E-2"/>
      <name val="Arial"/>
      <family val="2"/>
    </font>
  </fonts>
  <fills count="14">
    <fill>
      <patternFill patternType="none"/>
    </fill>
    <fill>
      <patternFill patternType="gray125"/>
    </fill>
    <fill>
      <patternFill patternType="solid">
        <fgColor theme="4"/>
        <bgColor theme="4"/>
      </patternFill>
    </fill>
    <fill>
      <patternFill patternType="solid">
        <fgColor theme="0" tint="-0.249977111117893"/>
        <bgColor indexed="64"/>
      </patternFill>
    </fill>
    <fill>
      <patternFill patternType="solid">
        <fgColor indexed="55"/>
        <bgColor indexed="64"/>
      </patternFill>
    </fill>
    <fill>
      <patternFill patternType="solid">
        <fgColor rgb="FFAFD7FF"/>
        <bgColor indexed="64"/>
      </patternFill>
    </fill>
    <fill>
      <patternFill patternType="solid">
        <fgColor theme="0"/>
        <bgColor indexed="64"/>
      </patternFill>
    </fill>
    <fill>
      <patternFill patternType="solid">
        <fgColor indexed="22"/>
        <bgColor indexed="64"/>
      </patternFill>
    </fill>
    <fill>
      <patternFill patternType="solid">
        <fgColor theme="4" tint="0.79998168889431442"/>
        <bgColor theme="4" tint="0.79998168889431442"/>
      </patternFill>
    </fill>
    <fill>
      <patternFill patternType="solid">
        <fgColor indexed="44"/>
        <bgColor indexed="64"/>
      </patternFill>
    </fill>
    <fill>
      <patternFill patternType="solid">
        <fgColor theme="9" tint="0.39997558519241921"/>
        <bgColor indexed="64"/>
      </patternFill>
    </fill>
    <fill>
      <patternFill patternType="solid">
        <fgColor rgb="FFD0CECE"/>
        <bgColor rgb="FF000000"/>
      </patternFill>
    </fill>
    <fill>
      <patternFill patternType="solid">
        <fgColor rgb="FFFFFFFF"/>
        <bgColor rgb="FF000000"/>
      </patternFill>
    </fill>
    <fill>
      <patternFill patternType="solid">
        <fgColor rgb="FFC00000"/>
        <bgColor theme="4"/>
      </patternFill>
    </fill>
  </fills>
  <borders count="43">
    <border>
      <left/>
      <right/>
      <top/>
      <bottom/>
      <diagonal/>
    </border>
    <border>
      <left style="thin">
        <color indexed="63"/>
      </left>
      <right/>
      <top style="thin">
        <color indexed="63"/>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style="thin">
        <color indexed="64"/>
      </left>
      <right/>
      <top style="thin">
        <color indexed="64"/>
      </top>
      <bottom/>
      <diagonal/>
    </border>
    <border>
      <left style="thin">
        <color indexed="63"/>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style="thin">
        <color indexed="64"/>
      </right>
      <top/>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3"/>
      </top>
      <bottom/>
      <diagonal/>
    </border>
    <border>
      <left style="thin">
        <color indexed="64"/>
      </left>
      <right/>
      <top style="thin">
        <color indexed="64"/>
      </top>
      <bottom style="thin">
        <color theme="4" tint="0.39997558519241921"/>
      </bottom>
      <diagonal/>
    </border>
  </borders>
  <cellStyleXfs count="13">
    <xf numFmtId="0" fontId="0" fillId="0" borderId="0"/>
    <xf numFmtId="0" fontId="1" fillId="0" borderId="0"/>
    <xf numFmtId="0" fontId="5" fillId="0" borderId="0"/>
    <xf numFmtId="0" fontId="7" fillId="0" borderId="0" applyFill="0" applyProtection="0"/>
    <xf numFmtId="0" fontId="1" fillId="0" borderId="0"/>
    <xf numFmtId="0" fontId="8" fillId="0" borderId="0" applyFill="0" applyProtection="0"/>
    <xf numFmtId="0" fontId="6" fillId="0" borderId="0"/>
    <xf numFmtId="0" fontId="1" fillId="0" borderId="0"/>
    <xf numFmtId="0" fontId="6" fillId="0" borderId="0"/>
    <xf numFmtId="0" fontId="1" fillId="0" borderId="0"/>
    <xf numFmtId="0" fontId="8" fillId="0" borderId="0" applyFill="0" applyProtection="0"/>
    <xf numFmtId="0" fontId="6" fillId="0" borderId="0"/>
    <xf numFmtId="0" fontId="1" fillId="0" borderId="0"/>
  </cellStyleXfs>
  <cellXfs count="174">
    <xf numFmtId="0" fontId="0" fillId="0" borderId="0" xfId="0"/>
    <xf numFmtId="0" fontId="0" fillId="0" borderId="0" xfId="0" applyAlignment="1">
      <alignment wrapText="1"/>
    </xf>
    <xf numFmtId="0" fontId="1" fillId="0" borderId="3" xfId="3" applyFont="1" applyBorder="1" applyAlignment="1">
      <alignment horizontal="left" vertical="top" wrapText="1"/>
    </xf>
    <xf numFmtId="0" fontId="1" fillId="0" borderId="3" xfId="4" applyBorder="1" applyAlignment="1">
      <alignment horizontal="left" vertical="top" wrapText="1"/>
    </xf>
    <xf numFmtId="0" fontId="12" fillId="9" borderId="1" xfId="5" applyFont="1" applyFill="1" applyBorder="1" applyProtection="1"/>
    <xf numFmtId="0" fontId="1" fillId="9" borderId="13" xfId="5" applyFont="1" applyFill="1" applyBorder="1" applyProtection="1"/>
    <xf numFmtId="0" fontId="1" fillId="9" borderId="14" xfId="5" applyFont="1" applyFill="1" applyBorder="1" applyProtection="1"/>
    <xf numFmtId="0" fontId="8" fillId="0" borderId="0" xfId="5" applyProtection="1"/>
    <xf numFmtId="0" fontId="12" fillId="9" borderId="15" xfId="5" applyFont="1" applyFill="1" applyBorder="1" applyProtection="1"/>
    <xf numFmtId="0" fontId="13" fillId="9" borderId="0" xfId="5" applyFont="1" applyFill="1" applyProtection="1"/>
    <xf numFmtId="0" fontId="13" fillId="9" borderId="8" xfId="5" applyFont="1" applyFill="1" applyBorder="1" applyProtection="1"/>
    <xf numFmtId="0" fontId="10" fillId="9" borderId="15" xfId="5" applyFont="1" applyFill="1" applyBorder="1" applyProtection="1"/>
    <xf numFmtId="0" fontId="1" fillId="9" borderId="0" xfId="5" applyFont="1" applyFill="1" applyProtection="1"/>
    <xf numFmtId="0" fontId="1" fillId="9" borderId="8" xfId="5" applyFont="1" applyFill="1" applyBorder="1" applyProtection="1"/>
    <xf numFmtId="0" fontId="1" fillId="9" borderId="15" xfId="5" applyFont="1" applyFill="1" applyBorder="1" applyProtection="1"/>
    <xf numFmtId="0" fontId="9" fillId="9" borderId="16" xfId="5" applyFont="1" applyFill="1" applyBorder="1" applyProtection="1"/>
    <xf numFmtId="0" fontId="1" fillId="9" borderId="17" xfId="5" applyFont="1" applyFill="1" applyBorder="1" applyProtection="1"/>
    <xf numFmtId="0" fontId="1" fillId="9" borderId="18" xfId="5" applyFont="1" applyFill="1" applyBorder="1" applyProtection="1"/>
    <xf numFmtId="0" fontId="4" fillId="7" borderId="1" xfId="5" applyFont="1" applyFill="1" applyBorder="1" applyAlignment="1" applyProtection="1">
      <alignment vertical="center"/>
    </xf>
    <xf numFmtId="0" fontId="4" fillId="7" borderId="13" xfId="5" applyFont="1" applyFill="1" applyBorder="1" applyAlignment="1" applyProtection="1">
      <alignment vertical="center"/>
    </xf>
    <xf numFmtId="0" fontId="4" fillId="7" borderId="14" xfId="5" applyFont="1" applyFill="1" applyBorder="1" applyAlignment="1" applyProtection="1">
      <alignment vertical="center"/>
    </xf>
    <xf numFmtId="0" fontId="8" fillId="6" borderId="0" xfId="5" applyFill="1" applyProtection="1"/>
    <xf numFmtId="0" fontId="8" fillId="6" borderId="8" xfId="5" applyFill="1" applyBorder="1" applyProtection="1"/>
    <xf numFmtId="0" fontId="4" fillId="4" borderId="4" xfId="5" applyFont="1" applyFill="1" applyBorder="1" applyAlignment="1" applyProtection="1">
      <alignment vertical="center"/>
    </xf>
    <xf numFmtId="0" fontId="4" fillId="4" borderId="5" xfId="5" applyFont="1" applyFill="1" applyBorder="1" applyAlignment="1" applyProtection="1">
      <alignment vertical="center"/>
    </xf>
    <xf numFmtId="0" fontId="4" fillId="4" borderId="19" xfId="5" applyFont="1" applyFill="1" applyBorder="1" applyAlignment="1" applyProtection="1">
      <alignment vertical="center"/>
    </xf>
    <xf numFmtId="0" fontId="4" fillId="6" borderId="4" xfId="5" applyFont="1" applyFill="1" applyBorder="1" applyAlignment="1" applyProtection="1">
      <alignment vertical="center"/>
    </xf>
    <xf numFmtId="0" fontId="4" fillId="6" borderId="20" xfId="5" applyFont="1" applyFill="1" applyBorder="1" applyAlignment="1" applyProtection="1">
      <alignment vertical="center"/>
    </xf>
    <xf numFmtId="0" fontId="1" fillId="0" borderId="21" xfId="5" applyFont="1" applyBorder="1" applyAlignment="1" applyProtection="1">
      <alignment horizontal="left" vertical="top" wrapText="1"/>
      <protection locked="0"/>
    </xf>
    <xf numFmtId="0" fontId="14" fillId="0" borderId="0" xfId="5" applyFont="1" applyFill="1" applyAlignment="1" applyProtection="1">
      <alignment horizontal="left" vertical="center" indent="5"/>
    </xf>
    <xf numFmtId="14" fontId="1" fillId="0" borderId="21" xfId="5" quotePrefix="1" applyNumberFormat="1" applyFont="1" applyBorder="1" applyAlignment="1" applyProtection="1">
      <alignment horizontal="left" vertical="top" wrapText="1"/>
      <protection locked="0"/>
    </xf>
    <xf numFmtId="164" fontId="1" fillId="0" borderId="21" xfId="5" applyNumberFormat="1" applyFont="1" applyBorder="1" applyAlignment="1" applyProtection="1">
      <alignment horizontal="left" vertical="top" wrapText="1"/>
      <protection locked="0"/>
    </xf>
    <xf numFmtId="0" fontId="4" fillId="0" borderId="4" xfId="5" applyFont="1" applyBorder="1" applyAlignment="1" applyProtection="1">
      <alignment vertical="center"/>
    </xf>
    <xf numFmtId="0" fontId="9" fillId="6" borderId="0" xfId="5" applyFont="1" applyFill="1" applyProtection="1"/>
    <xf numFmtId="0" fontId="9" fillId="5" borderId="4" xfId="5" applyFont="1" applyFill="1" applyBorder="1" applyAlignment="1" applyProtection="1">
      <alignment vertical="center"/>
    </xf>
    <xf numFmtId="0" fontId="8" fillId="5" borderId="5" xfId="5" applyFill="1" applyBorder="1" applyAlignment="1" applyProtection="1">
      <alignment vertical="center"/>
    </xf>
    <xf numFmtId="0" fontId="8" fillId="5" borderId="19" xfId="5" applyFill="1" applyBorder="1" applyAlignment="1" applyProtection="1">
      <alignment vertical="center"/>
    </xf>
    <xf numFmtId="0" fontId="10" fillId="6" borderId="19" xfId="5" applyFont="1" applyFill="1" applyBorder="1" applyAlignment="1" applyProtection="1">
      <alignment vertical="center" wrapText="1"/>
    </xf>
    <xf numFmtId="0" fontId="10" fillId="0" borderId="19" xfId="5" applyFont="1" applyBorder="1" applyAlignment="1" applyProtection="1">
      <alignment horizontal="left" vertical="top" wrapText="1"/>
      <protection locked="0"/>
    </xf>
    <xf numFmtId="165" fontId="10" fillId="6" borderId="19" xfId="5" applyNumberFormat="1" applyFont="1" applyFill="1" applyBorder="1" applyAlignment="1" applyProtection="1">
      <alignment vertical="center" wrapText="1"/>
    </xf>
    <xf numFmtId="165" fontId="10" fillId="0" borderId="19" xfId="5" applyNumberFormat="1" applyFont="1" applyBorder="1" applyAlignment="1" applyProtection="1">
      <alignment horizontal="left" vertical="top" wrapText="1"/>
      <protection locked="0"/>
    </xf>
    <xf numFmtId="0" fontId="8" fillId="5" borderId="4" xfId="5" applyFill="1" applyBorder="1" applyAlignment="1" applyProtection="1">
      <alignment vertical="center"/>
    </xf>
    <xf numFmtId="0" fontId="8" fillId="5" borderId="19" xfId="5" applyFill="1" applyBorder="1" applyAlignment="1" applyProtection="1">
      <alignment horizontal="left" vertical="center"/>
    </xf>
    <xf numFmtId="0" fontId="10" fillId="0" borderId="19" xfId="5" applyFont="1" applyBorder="1" applyAlignment="1" applyProtection="1">
      <alignment horizontal="left" vertical="center" wrapText="1"/>
      <protection locked="0"/>
    </xf>
    <xf numFmtId="165" fontId="10" fillId="0" borderId="19" xfId="5" applyNumberFormat="1" applyFont="1" applyBorder="1" applyAlignment="1" applyProtection="1">
      <alignment horizontal="left" vertical="center" wrapText="1"/>
      <protection locked="0"/>
    </xf>
    <xf numFmtId="0" fontId="1" fillId="6" borderId="0" xfId="5" applyFont="1" applyFill="1" applyAlignment="1">
      <alignment vertical="center"/>
    </xf>
    <xf numFmtId="0" fontId="4" fillId="4" borderId="11" xfId="3" applyFont="1" applyFill="1" applyBorder="1"/>
    <xf numFmtId="0" fontId="4" fillId="4" borderId="22" xfId="3" applyFont="1" applyFill="1" applyBorder="1"/>
    <xf numFmtId="0" fontId="4" fillId="4" borderId="6" xfId="3" applyFont="1" applyFill="1" applyBorder="1"/>
    <xf numFmtId="0" fontId="7" fillId="0" borderId="0" xfId="3"/>
    <xf numFmtId="0" fontId="4" fillId="6" borderId="23" xfId="3" applyFont="1" applyFill="1" applyBorder="1" applyAlignment="1">
      <alignment vertical="center"/>
    </xf>
    <xf numFmtId="0" fontId="4" fillId="6" borderId="8" xfId="3" applyFont="1" applyFill="1" applyBorder="1" applyAlignment="1">
      <alignment vertical="center"/>
    </xf>
    <xf numFmtId="0" fontId="1" fillId="6" borderId="23" xfId="3" applyFont="1" applyFill="1" applyBorder="1" applyAlignment="1">
      <alignment vertical="top"/>
    </xf>
    <xf numFmtId="0" fontId="1" fillId="6" borderId="8" xfId="3" applyFont="1" applyFill="1" applyBorder="1" applyAlignment="1">
      <alignment vertical="top"/>
    </xf>
    <xf numFmtId="0" fontId="1" fillId="6" borderId="24" xfId="3" applyFont="1" applyFill="1" applyBorder="1" applyAlignment="1">
      <alignment vertical="top"/>
    </xf>
    <xf numFmtId="0" fontId="1" fillId="6" borderId="25" xfId="3" applyFont="1" applyFill="1" applyBorder="1" applyAlignment="1">
      <alignment vertical="top"/>
    </xf>
    <xf numFmtId="0" fontId="1" fillId="6" borderId="26" xfId="3" applyFont="1" applyFill="1" applyBorder="1" applyAlignment="1">
      <alignment vertical="top"/>
    </xf>
    <xf numFmtId="0" fontId="7" fillId="6" borderId="9" xfId="3" applyFill="1" applyBorder="1"/>
    <xf numFmtId="0" fontId="7" fillId="6" borderId="12" xfId="3" applyFill="1" applyBorder="1"/>
    <xf numFmtId="0" fontId="7" fillId="6" borderId="23" xfId="3" applyFill="1" applyBorder="1"/>
    <xf numFmtId="0" fontId="4" fillId="10" borderId="11" xfId="3" applyFont="1" applyFill="1" applyBorder="1"/>
    <xf numFmtId="0" fontId="4" fillId="10" borderId="22" xfId="3" applyFont="1" applyFill="1" applyBorder="1"/>
    <xf numFmtId="0" fontId="4" fillId="10" borderId="6" xfId="3" applyFont="1" applyFill="1" applyBorder="1"/>
    <xf numFmtId="0" fontId="4" fillId="6" borderId="23" xfId="3" applyFont="1" applyFill="1" applyBorder="1"/>
    <xf numFmtId="0" fontId="4" fillId="7" borderId="11" xfId="3" applyFont="1" applyFill="1" applyBorder="1"/>
    <xf numFmtId="0" fontId="7" fillId="3" borderId="22" xfId="3" applyFill="1" applyBorder="1"/>
    <xf numFmtId="0" fontId="4" fillId="7" borderId="22" xfId="3" applyFont="1" applyFill="1" applyBorder="1"/>
    <xf numFmtId="0" fontId="7" fillId="3" borderId="6" xfId="3" applyFill="1" applyBorder="1"/>
    <xf numFmtId="0" fontId="4" fillId="7" borderId="27" xfId="3" applyFont="1" applyFill="1" applyBorder="1"/>
    <xf numFmtId="0" fontId="4" fillId="7" borderId="28" xfId="3" applyFont="1" applyFill="1" applyBorder="1"/>
    <xf numFmtId="0" fontId="4" fillId="7" borderId="29" xfId="3" applyFont="1" applyFill="1" applyBorder="1"/>
    <xf numFmtId="0" fontId="15" fillId="5" borderId="30" xfId="3" applyFont="1" applyFill="1" applyBorder="1" applyAlignment="1">
      <alignment horizontal="center" vertical="center" wrapText="1"/>
    </xf>
    <xf numFmtId="0" fontId="15" fillId="5" borderId="31" xfId="3" applyFont="1" applyFill="1" applyBorder="1" applyAlignment="1">
      <alignment horizontal="center" vertical="center" wrapText="1"/>
    </xf>
    <xf numFmtId="0" fontId="15" fillId="5" borderId="32" xfId="3" applyFont="1" applyFill="1" applyBorder="1" applyAlignment="1">
      <alignment horizontal="center" vertical="center" wrapText="1"/>
    </xf>
    <xf numFmtId="0" fontId="1" fillId="5" borderId="33" xfId="3" applyFont="1" applyFill="1" applyBorder="1" applyAlignment="1">
      <alignment vertical="center"/>
    </xf>
    <xf numFmtId="0" fontId="7" fillId="5" borderId="20" xfId="3" applyFill="1" applyBorder="1" applyAlignment="1">
      <alignment vertical="center"/>
    </xf>
    <xf numFmtId="0" fontId="15" fillId="5" borderId="7" xfId="3" applyFont="1" applyFill="1" applyBorder="1" applyAlignment="1">
      <alignment horizontal="center" vertical="center"/>
    </xf>
    <xf numFmtId="0" fontId="15" fillId="5" borderId="21" xfId="3" applyFont="1" applyFill="1" applyBorder="1" applyAlignment="1">
      <alignment horizontal="center" vertical="center"/>
    </xf>
    <xf numFmtId="0" fontId="17" fillId="0" borderId="3" xfId="3" applyFont="1" applyBorder="1" applyAlignment="1">
      <alignment horizontal="center"/>
    </xf>
    <xf numFmtId="9" fontId="17" fillId="0" borderId="3" xfId="3" applyNumberFormat="1" applyFont="1" applyBorder="1" applyAlignment="1">
      <alignment horizontal="center"/>
    </xf>
    <xf numFmtId="0" fontId="4" fillId="6" borderId="35" xfId="3" applyFont="1" applyFill="1" applyBorder="1" applyAlignment="1">
      <alignment vertical="center"/>
    </xf>
    <xf numFmtId="0" fontId="4" fillId="6" borderId="36" xfId="3" applyFont="1" applyFill="1" applyBorder="1" applyAlignment="1">
      <alignment vertical="center"/>
    </xf>
    <xf numFmtId="0" fontId="1" fillId="0" borderId="37" xfId="3" applyFont="1" applyBorder="1" applyAlignment="1">
      <alignment horizontal="center" vertical="center"/>
    </xf>
    <xf numFmtId="0" fontId="1" fillId="0" borderId="38" xfId="3" applyFont="1" applyBorder="1" applyAlignment="1">
      <alignment horizontal="center" vertical="center"/>
    </xf>
    <xf numFmtId="0" fontId="4" fillId="7" borderId="6" xfId="3" applyFont="1" applyFill="1" applyBorder="1"/>
    <xf numFmtId="0" fontId="16" fillId="6" borderId="23" xfId="3" applyFont="1" applyFill="1" applyBorder="1" applyAlignment="1">
      <alignment vertical="top"/>
    </xf>
    <xf numFmtId="0" fontId="15" fillId="5" borderId="39" xfId="3" applyFont="1" applyFill="1" applyBorder="1" applyAlignment="1">
      <alignment horizontal="center" vertical="center"/>
    </xf>
    <xf numFmtId="0" fontId="1" fillId="0" borderId="3" xfId="3" applyFont="1" applyBorder="1" applyAlignment="1">
      <alignment horizontal="center" vertical="center"/>
    </xf>
    <xf numFmtId="0" fontId="1" fillId="0" borderId="3" xfId="3" applyFont="1" applyBorder="1" applyAlignment="1">
      <alignment horizontal="center" vertical="center" wrapText="1"/>
    </xf>
    <xf numFmtId="0" fontId="7" fillId="6" borderId="8" xfId="3" applyFill="1" applyBorder="1"/>
    <xf numFmtId="0" fontId="1" fillId="6" borderId="11" xfId="3" applyFont="1" applyFill="1" applyBorder="1"/>
    <xf numFmtId="0" fontId="1" fillId="0" borderId="22" xfId="3" applyFont="1" applyBorder="1"/>
    <xf numFmtId="2" fontId="4" fillId="0" borderId="6" xfId="3" applyNumberFormat="1" applyFont="1" applyBorder="1" applyAlignment="1">
      <alignment horizontal="center"/>
    </xf>
    <xf numFmtId="0" fontId="7" fillId="6" borderId="25" xfId="3" applyFill="1" applyBorder="1"/>
    <xf numFmtId="0" fontId="7" fillId="6" borderId="26" xfId="3" applyFill="1" applyBorder="1"/>
    <xf numFmtId="0" fontId="18" fillId="11" borderId="3" xfId="10" applyFont="1" applyFill="1" applyBorder="1" applyAlignment="1" applyProtection="1">
      <alignment wrapText="1"/>
    </xf>
    <xf numFmtId="0" fontId="18" fillId="11" borderId="6" xfId="10" applyFont="1" applyFill="1" applyBorder="1" applyAlignment="1" applyProtection="1">
      <alignment wrapText="1"/>
    </xf>
    <xf numFmtId="0" fontId="8" fillId="0" borderId="0" xfId="10"/>
    <xf numFmtId="0" fontId="19" fillId="12" borderId="39" xfId="10" applyFont="1" applyFill="1" applyBorder="1" applyAlignment="1" applyProtection="1">
      <alignment wrapText="1"/>
    </xf>
    <xf numFmtId="0" fontId="19" fillId="12" borderId="26" xfId="10" applyFont="1" applyFill="1" applyBorder="1" applyAlignment="1" applyProtection="1">
      <alignment wrapText="1"/>
    </xf>
    <xf numFmtId="0" fontId="1" fillId="6" borderId="0" xfId="4" applyFill="1"/>
    <xf numFmtId="0" fontId="1" fillId="0" borderId="0" xfId="4"/>
    <xf numFmtId="0" fontId="1" fillId="8" borderId="9" xfId="0" applyFont="1" applyFill="1" applyBorder="1" applyAlignment="1">
      <alignment horizontal="left" vertical="top" wrapText="1"/>
    </xf>
    <xf numFmtId="0" fontId="1" fillId="0" borderId="9" xfId="0" applyFont="1" applyBorder="1" applyAlignment="1">
      <alignment horizontal="left" vertical="top" wrapText="1"/>
    </xf>
    <xf numFmtId="0" fontId="4" fillId="4" borderId="4" xfId="3" applyFont="1" applyFill="1" applyBorder="1" applyAlignment="1">
      <alignment wrapText="1"/>
    </xf>
    <xf numFmtId="0" fontId="4" fillId="4" borderId="5" xfId="3" applyFont="1" applyFill="1" applyBorder="1" applyAlignment="1">
      <alignment wrapText="1"/>
    </xf>
    <xf numFmtId="49" fontId="4" fillId="4" borderId="5" xfId="3" applyNumberFormat="1" applyFont="1" applyFill="1" applyBorder="1" applyAlignment="1">
      <alignment wrapText="1"/>
    </xf>
    <xf numFmtId="0" fontId="7" fillId="6" borderId="0" xfId="3" applyFill="1" applyAlignment="1">
      <alignment wrapText="1"/>
    </xf>
    <xf numFmtId="0" fontId="7" fillId="0" borderId="0" xfId="3" applyAlignment="1">
      <alignment wrapText="1"/>
    </xf>
    <xf numFmtId="0" fontId="4" fillId="5" borderId="7" xfId="3" applyFont="1" applyFill="1" applyBorder="1" applyAlignment="1">
      <alignment horizontal="left" vertical="center" wrapText="1"/>
    </xf>
    <xf numFmtId="49" fontId="4" fillId="5" borderId="7" xfId="3" applyNumberFormat="1" applyFont="1" applyFill="1" applyBorder="1" applyAlignment="1">
      <alignment horizontal="left" vertical="center" wrapText="1"/>
    </xf>
    <xf numFmtId="0" fontId="7" fillId="0" borderId="0" xfId="3" applyFill="1" applyAlignment="1">
      <alignment wrapText="1"/>
    </xf>
    <xf numFmtId="166" fontId="1" fillId="0" borderId="2" xfId="4" applyNumberFormat="1" applyBorder="1" applyAlignment="1">
      <alignment horizontal="left" vertical="top" wrapText="1"/>
    </xf>
    <xf numFmtId="14" fontId="1" fillId="0" borderId="3" xfId="4" applyNumberFormat="1" applyBorder="1" applyAlignment="1">
      <alignment horizontal="left" vertical="top" wrapText="1"/>
    </xf>
    <xf numFmtId="49" fontId="1" fillId="0" borderId="2" xfId="4" applyNumberFormat="1" applyBorder="1" applyAlignment="1">
      <alignment horizontal="left" vertical="top" wrapText="1"/>
    </xf>
    <xf numFmtId="0" fontId="1" fillId="0" borderId="7" xfId="3" applyFont="1" applyBorder="1" applyAlignment="1">
      <alignment horizontal="left" vertical="top" wrapText="1"/>
    </xf>
    <xf numFmtId="49" fontId="1" fillId="0" borderId="3" xfId="3" applyNumberFormat="1" applyFont="1" applyBorder="1" applyAlignment="1">
      <alignment vertical="top" wrapText="1"/>
    </xf>
    <xf numFmtId="49" fontId="7" fillId="6" borderId="0" xfId="3" applyNumberFormat="1" applyFill="1" applyAlignment="1">
      <alignment wrapText="1"/>
    </xf>
    <xf numFmtId="49" fontId="7" fillId="0" borderId="0" xfId="3" applyNumberFormat="1" applyAlignment="1">
      <alignment wrapText="1"/>
    </xf>
    <xf numFmtId="0" fontId="4" fillId="4" borderId="4" xfId="12" applyFont="1" applyFill="1" applyBorder="1"/>
    <xf numFmtId="0" fontId="4" fillId="4" borderId="5" xfId="12" applyFont="1" applyFill="1" applyBorder="1"/>
    <xf numFmtId="0" fontId="1" fillId="0" borderId="0" xfId="12"/>
    <xf numFmtId="0" fontId="4" fillId="5" borderId="7" xfId="12" applyFont="1" applyFill="1" applyBorder="1" applyAlignment="1">
      <alignment horizontal="left" vertical="center" wrapText="1"/>
    </xf>
    <xf numFmtId="166" fontId="1" fillId="0" borderId="4" xfId="12" applyNumberFormat="1" applyBorder="1" applyAlignment="1">
      <alignment horizontal="left" vertical="top"/>
    </xf>
    <xf numFmtId="0" fontId="1" fillId="0" borderId="3" xfId="12" applyBorder="1"/>
    <xf numFmtId="14" fontId="1" fillId="0" borderId="3" xfId="12" applyNumberFormat="1" applyBorder="1"/>
    <xf numFmtId="0" fontId="4" fillId="6" borderId="0" xfId="3" applyFont="1" applyFill="1" applyAlignment="1">
      <alignment vertical="center"/>
    </xf>
    <xf numFmtId="0" fontId="1" fillId="6" borderId="0" xfId="3" applyFont="1" applyFill="1" applyAlignment="1">
      <alignment vertical="top"/>
    </xf>
    <xf numFmtId="0" fontId="7" fillId="6" borderId="40" xfId="3" applyFill="1" applyBorder="1"/>
    <xf numFmtId="0" fontId="7" fillId="6" borderId="0" xfId="3" applyFill="1"/>
    <xf numFmtId="0" fontId="16" fillId="6" borderId="0" xfId="3" applyFont="1" applyFill="1" applyAlignment="1">
      <alignment vertical="top" wrapText="1"/>
    </xf>
    <xf numFmtId="0" fontId="15" fillId="6" borderId="0" xfId="3" applyFont="1" applyFill="1" applyAlignment="1">
      <alignment horizontal="center" vertical="center"/>
    </xf>
    <xf numFmtId="0" fontId="16" fillId="6" borderId="0" xfId="3" applyFont="1" applyFill="1" applyAlignment="1">
      <alignment vertical="top"/>
    </xf>
    <xf numFmtId="0" fontId="7" fillId="6" borderId="24" xfId="3" applyFill="1" applyBorder="1"/>
    <xf numFmtId="10" fontId="1" fillId="8" borderId="10" xfId="5" applyNumberFormat="1" applyFont="1" applyFill="1" applyBorder="1" applyAlignment="1">
      <alignment horizontal="left" vertical="top" wrapText="1"/>
    </xf>
    <xf numFmtId="0" fontId="1" fillId="0" borderId="0" xfId="0" applyFont="1" applyAlignment="1">
      <alignment vertical="top"/>
    </xf>
    <xf numFmtId="0" fontId="9" fillId="0" borderId="0" xfId="0" applyFont="1" applyProtection="1">
      <protection locked="0"/>
    </xf>
    <xf numFmtId="0" fontId="10" fillId="0" borderId="41" xfId="0" applyFont="1" applyBorder="1" applyAlignment="1">
      <alignment horizontal="left" vertical="top" wrapText="1"/>
    </xf>
    <xf numFmtId="0" fontId="2" fillId="2" borderId="1" xfId="1" applyFont="1" applyFill="1" applyBorder="1" applyAlignment="1">
      <alignment horizontal="center" vertical="center" wrapText="1"/>
    </xf>
    <xf numFmtId="0" fontId="1" fillId="8" borderId="9" xfId="5" applyFont="1" applyFill="1" applyBorder="1" applyAlignment="1">
      <alignment horizontal="left" vertical="top" wrapText="1"/>
    </xf>
    <xf numFmtId="0" fontId="1" fillId="0" borderId="9" xfId="5" applyFont="1" applyBorder="1" applyAlignment="1">
      <alignment horizontal="left" vertical="top" wrapText="1"/>
    </xf>
    <xf numFmtId="10" fontId="1" fillId="0" borderId="10" xfId="5" applyNumberFormat="1" applyFont="1" applyBorder="1" applyAlignment="1">
      <alignment horizontal="left" vertical="top" wrapText="1"/>
    </xf>
    <xf numFmtId="0" fontId="1" fillId="8" borderId="9" xfId="9" applyFill="1" applyBorder="1" applyAlignment="1">
      <alignment vertical="top" wrapText="1"/>
    </xf>
    <xf numFmtId="0" fontId="1" fillId="0" borderId="9" xfId="9" applyBorder="1" applyAlignment="1">
      <alignment vertical="top" wrapText="1"/>
    </xf>
    <xf numFmtId="0" fontId="20" fillId="0" borderId="9" xfId="0" applyFont="1" applyBorder="1" applyAlignment="1">
      <alignment horizontal="left" vertical="top" wrapText="1"/>
    </xf>
    <xf numFmtId="0" fontId="1" fillId="0" borderId="42" xfId="0" applyFont="1" applyBorder="1" applyAlignment="1">
      <alignment horizontal="left" vertical="top" wrapText="1"/>
    </xf>
    <xf numFmtId="0" fontId="1" fillId="0" borderId="42" xfId="9" applyBorder="1" applyAlignment="1">
      <alignment vertical="top" wrapText="1"/>
    </xf>
    <xf numFmtId="0" fontId="2" fillId="2" borderId="7" xfId="1" applyFont="1" applyFill="1" applyBorder="1" applyAlignment="1">
      <alignment horizontal="center" vertical="center" wrapText="1"/>
    </xf>
    <xf numFmtId="0" fontId="1" fillId="8" borderId="7" xfId="5" applyFont="1" applyFill="1" applyBorder="1" applyAlignment="1">
      <alignment horizontal="left" vertical="top" wrapText="1"/>
    </xf>
    <xf numFmtId="10" fontId="1" fillId="8" borderId="7" xfId="5" applyNumberFormat="1" applyFont="1" applyFill="1" applyBorder="1" applyAlignment="1">
      <alignment horizontal="left" vertical="top" wrapText="1"/>
    </xf>
    <xf numFmtId="0" fontId="1" fillId="8" borderId="7" xfId="0" applyFont="1" applyFill="1" applyBorder="1" applyAlignment="1">
      <alignment vertical="top"/>
    </xf>
    <xf numFmtId="0" fontId="1" fillId="8" borderId="7" xfId="0" applyFont="1" applyFill="1" applyBorder="1" applyAlignment="1">
      <alignment horizontal="left" vertical="top" wrapText="1"/>
    </xf>
    <xf numFmtId="0" fontId="1" fillId="8" borderId="7" xfId="7" applyFill="1" applyBorder="1" applyAlignment="1">
      <alignment horizontal="left" vertical="top" wrapText="1"/>
    </xf>
    <xf numFmtId="0" fontId="1" fillId="8" borderId="7" xfId="4" applyFill="1" applyBorder="1" applyAlignment="1">
      <alignment vertical="top" wrapText="1"/>
    </xf>
    <xf numFmtId="0" fontId="1" fillId="8" borderId="7" xfId="9" applyFill="1" applyBorder="1" applyAlignment="1">
      <alignment vertical="top" wrapText="1"/>
    </xf>
    <xf numFmtId="0" fontId="1" fillId="8" borderId="7" xfId="4" applyFill="1" applyBorder="1" applyAlignment="1">
      <alignment horizontal="left" vertical="top" wrapText="1"/>
    </xf>
    <xf numFmtId="0" fontId="1" fillId="0" borderId="7" xfId="5" applyFont="1" applyBorder="1" applyAlignment="1">
      <alignment horizontal="left" vertical="top" wrapText="1"/>
    </xf>
    <xf numFmtId="10" fontId="1" fillId="0" borderId="7" xfId="5" applyNumberFormat="1" applyFont="1" applyBorder="1" applyAlignment="1">
      <alignment horizontal="left" vertical="top" wrapText="1"/>
    </xf>
    <xf numFmtId="0" fontId="1" fillId="0" borderId="7" xfId="0" applyFont="1" applyBorder="1" applyAlignment="1">
      <alignment vertical="top"/>
    </xf>
    <xf numFmtId="0" fontId="1" fillId="0" borderId="7" xfId="0" applyFont="1" applyBorder="1" applyAlignment="1">
      <alignment horizontal="left" vertical="top" wrapText="1"/>
    </xf>
    <xf numFmtId="0" fontId="1" fillId="0" borderId="7" xfId="7" applyBorder="1" applyAlignment="1">
      <alignment horizontal="left" vertical="top" wrapText="1"/>
    </xf>
    <xf numFmtId="0" fontId="1" fillId="0" borderId="7" xfId="4" applyBorder="1" applyAlignment="1">
      <alignment vertical="top" wrapText="1"/>
    </xf>
    <xf numFmtId="0" fontId="1" fillId="0" borderId="7" xfId="9" applyBorder="1" applyAlignment="1">
      <alignment vertical="top" wrapText="1"/>
    </xf>
    <xf numFmtId="0" fontId="1" fillId="0" borderId="7" xfId="4" applyBorder="1" applyAlignment="1">
      <alignment horizontal="left" vertical="top" wrapText="1"/>
    </xf>
    <xf numFmtId="0" fontId="10" fillId="0" borderId="7" xfId="0" applyFont="1" applyBorder="1" applyAlignment="1">
      <alignment horizontal="left" vertical="top" wrapText="1"/>
    </xf>
    <xf numFmtId="0" fontId="10" fillId="0" borderId="7" xfId="0" applyFont="1" applyBorder="1" applyAlignment="1">
      <alignment vertical="top" wrapText="1"/>
    </xf>
    <xf numFmtId="0" fontId="1" fillId="0" borderId="7" xfId="9" applyBorder="1" applyAlignment="1">
      <alignment horizontal="left" vertical="top" wrapText="1"/>
    </xf>
    <xf numFmtId="0" fontId="2" fillId="13" borderId="7" xfId="1" applyFont="1" applyFill="1" applyBorder="1" applyAlignment="1">
      <alignment horizontal="center" vertical="center" wrapText="1"/>
    </xf>
    <xf numFmtId="0" fontId="1" fillId="7" borderId="15" xfId="5" applyFont="1" applyFill="1" applyBorder="1" applyAlignment="1" applyProtection="1">
      <alignment horizontal="left" vertical="top" wrapText="1"/>
    </xf>
    <xf numFmtId="0" fontId="1" fillId="7" borderId="0" xfId="5" applyFont="1" applyFill="1" applyAlignment="1" applyProtection="1">
      <alignment horizontal="left" vertical="top" wrapText="1"/>
    </xf>
    <xf numFmtId="0" fontId="1" fillId="7" borderId="8" xfId="5" applyFont="1" applyFill="1" applyBorder="1" applyAlignment="1" applyProtection="1">
      <alignment horizontal="left" vertical="top" wrapText="1"/>
    </xf>
    <xf numFmtId="0" fontId="16" fillId="6" borderId="34" xfId="3" applyFont="1" applyFill="1" applyBorder="1" applyAlignment="1">
      <alignment horizontal="left" vertical="top" wrapText="1"/>
    </xf>
    <xf numFmtId="0" fontId="16" fillId="6" borderId="34" xfId="3" applyFont="1" applyFill="1" applyBorder="1" applyAlignment="1">
      <alignment horizontal="left" vertical="top"/>
    </xf>
    <xf numFmtId="0" fontId="16" fillId="6" borderId="23" xfId="3" applyFont="1" applyFill="1" applyBorder="1" applyAlignment="1">
      <alignment horizontal="left" vertical="top"/>
    </xf>
  </cellXfs>
  <cellStyles count="13">
    <cellStyle name="Normal" xfId="0" builtinId="0"/>
    <cellStyle name="Normal 2" xfId="2" xr:uid="{AD3E71C3-F9DC-4786-AB6D-F3DE55660EE0}"/>
    <cellStyle name="Normal 2 2" xfId="4" xr:uid="{BDA18312-B0FB-4239-B273-0118FDCA82FF}"/>
    <cellStyle name="Normal 2 3" xfId="10" xr:uid="{3AE2E327-F1B0-44D7-B471-8BF23CA15F77}"/>
    <cellStyle name="Normal 257" xfId="6" xr:uid="{E83EEF68-56AA-42D2-A1B2-A93ED34DF02C}"/>
    <cellStyle name="Normal 257 2" xfId="8" xr:uid="{B7D0D3D6-4238-47B2-ACBB-E26E629D3B01}"/>
    <cellStyle name="Normal 257 2 2" xfId="11" xr:uid="{33DA3113-EE3D-40CA-A887-5FC9D35F1D3A}"/>
    <cellStyle name="Normal 3" xfId="3" xr:uid="{DB9D730D-215C-4B3C-822B-281B0DEF1364}"/>
    <cellStyle name="Normal 3 2" xfId="7" xr:uid="{B9548DC9-2CA5-4831-9272-2434AD002BC9}"/>
    <cellStyle name="Normal 4" xfId="9" xr:uid="{6A849775-4405-43BC-A592-6CAC18CC2202}"/>
    <cellStyle name="Normal 5" xfId="5" xr:uid="{E22D3AF3-AF52-4471-AD8B-FCF955DB35AE}"/>
    <cellStyle name="Normal 6 2" xfId="1" xr:uid="{7D751F86-9431-4612-AFA2-D6E519E7A726}"/>
    <cellStyle name="Normal 7" xfId="12" xr:uid="{9C7F865F-7950-4A65-924D-7B624C570411}"/>
  </cellStyles>
  <dxfs count="23">
    <dxf>
      <font>
        <color theme="0"/>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fill>
        <patternFill>
          <bgColor rgb="FFFF0000"/>
        </patternFill>
      </fill>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0</xdr:colOff>
      <xdr:row>0</xdr:row>
      <xdr:rowOff>58057</xdr:rowOff>
    </xdr:from>
    <xdr:ext cx="0" cy="1142638"/>
    <xdr:pic>
      <xdr:nvPicPr>
        <xdr:cNvPr id="2" name="Picture 1" descr="The official logo of the IRS" title="IRS Logo">
          <a:extLst>
            <a:ext uri="{FF2B5EF4-FFF2-40B4-BE49-F238E27FC236}">
              <a16:creationId xmlns:a16="http://schemas.microsoft.com/office/drawing/2014/main" id="{8068AEDE-88B7-4E19-AD9E-286917DACA9E}"/>
            </a:ext>
          </a:extLst>
        </xdr:cNvPr>
        <xdr:cNvPicPr>
          <a:picLocks noChangeAspect="1"/>
        </xdr:cNvPicPr>
      </xdr:nvPicPr>
      <xdr:blipFill>
        <a:blip xmlns:r="http://schemas.openxmlformats.org/officeDocument/2006/relationships" r:embed="rId1"/>
        <a:srcRect/>
        <a:stretch>
          <a:fillRect/>
        </a:stretch>
      </xdr:blipFill>
      <xdr:spPr bwMode="auto">
        <a:xfrm>
          <a:off x="9156700" y="58057"/>
          <a:ext cx="0" cy="1142638"/>
        </a:xfrm>
        <a:prstGeom prst="rect">
          <a:avLst/>
        </a:prstGeom>
        <a:noFill/>
        <a:ln>
          <a:noFill/>
        </a:ln>
      </xdr:spPr>
    </xdr:pic>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6C52B-A7A4-4310-8196-0090A5A04F69}">
  <dimension ref="A1:Q54"/>
  <sheetViews>
    <sheetView tabSelected="1" zoomScale="115" zoomScaleNormal="115" workbookViewId="0"/>
  </sheetViews>
  <sheetFormatPr defaultColWidth="0" defaultRowHeight="12.75" customHeight="1" zeroHeight="1" x14ac:dyDescent="0.25"/>
  <cols>
    <col min="1" max="2" width="11.42578125" style="7" customWidth="1"/>
    <col min="3" max="3" width="108.140625" style="7" customWidth="1"/>
    <col min="4" max="17" width="0" style="7" hidden="1" customWidth="1"/>
    <col min="18" max="16384" width="11.42578125" style="7" hidden="1"/>
  </cols>
  <sheetData>
    <row r="1" spans="1:3" ht="15.75" x14ac:dyDescent="0.25">
      <c r="A1" s="4" t="s">
        <v>728</v>
      </c>
      <c r="B1" s="5"/>
      <c r="C1" s="6"/>
    </row>
    <row r="2" spans="1:3" ht="15.75" x14ac:dyDescent="0.25">
      <c r="A2" s="8" t="s">
        <v>729</v>
      </c>
      <c r="B2" s="9"/>
      <c r="C2" s="10"/>
    </row>
    <row r="3" spans="1:3" ht="15" x14ac:dyDescent="0.25">
      <c r="A3" s="11"/>
      <c r="B3" s="12"/>
      <c r="C3" s="13"/>
    </row>
    <row r="4" spans="1:3" ht="15" x14ac:dyDescent="0.25">
      <c r="A4" s="14" t="s">
        <v>1819</v>
      </c>
      <c r="B4" s="12"/>
      <c r="C4" s="13"/>
    </row>
    <row r="5" spans="1:3" ht="15" x14ac:dyDescent="0.25">
      <c r="A5" s="14" t="s">
        <v>730</v>
      </c>
      <c r="B5" s="12"/>
      <c r="C5" s="13"/>
    </row>
    <row r="6" spans="1:3" ht="15" x14ac:dyDescent="0.25">
      <c r="A6" s="14" t="s">
        <v>1993</v>
      </c>
      <c r="B6" s="12"/>
      <c r="C6" s="13"/>
    </row>
    <row r="7" spans="1:3" ht="15" x14ac:dyDescent="0.25">
      <c r="A7" s="15"/>
      <c r="B7" s="16"/>
      <c r="C7" s="17"/>
    </row>
    <row r="8" spans="1:3" ht="18" customHeight="1" x14ac:dyDescent="0.25">
      <c r="A8" s="18" t="s">
        <v>731</v>
      </c>
      <c r="B8" s="19"/>
      <c r="C8" s="20"/>
    </row>
    <row r="9" spans="1:3" ht="12.75" customHeight="1" x14ac:dyDescent="0.25">
      <c r="A9" s="168" t="s">
        <v>1992</v>
      </c>
      <c r="B9" s="169"/>
      <c r="C9" s="170"/>
    </row>
    <row r="10" spans="1:3" ht="15" x14ac:dyDescent="0.25">
      <c r="A10" s="168"/>
      <c r="B10" s="169"/>
      <c r="C10" s="170"/>
    </row>
    <row r="11" spans="1:3" ht="15" x14ac:dyDescent="0.25">
      <c r="A11" s="168"/>
      <c r="B11" s="169"/>
      <c r="C11" s="170"/>
    </row>
    <row r="12" spans="1:3" ht="15" x14ac:dyDescent="0.25">
      <c r="A12" s="168"/>
      <c r="B12" s="169"/>
      <c r="C12" s="170"/>
    </row>
    <row r="13" spans="1:3" ht="15" x14ac:dyDescent="0.25">
      <c r="A13" s="168"/>
      <c r="B13" s="169"/>
      <c r="C13" s="170"/>
    </row>
    <row r="14" spans="1:3" ht="15" x14ac:dyDescent="0.25">
      <c r="A14" s="21"/>
      <c r="B14" s="21"/>
      <c r="C14" s="22"/>
    </row>
    <row r="15" spans="1:3" ht="15" x14ac:dyDescent="0.25">
      <c r="A15" s="23" t="s">
        <v>732</v>
      </c>
      <c r="B15" s="24"/>
      <c r="C15" s="25"/>
    </row>
    <row r="16" spans="1:3" ht="15" x14ac:dyDescent="0.25">
      <c r="A16" s="26" t="s">
        <v>733</v>
      </c>
      <c r="B16" s="27"/>
      <c r="C16" s="28"/>
    </row>
    <row r="17" spans="1:3" ht="15" x14ac:dyDescent="0.25">
      <c r="A17" s="26" t="s">
        <v>734</v>
      </c>
      <c r="B17" s="27"/>
      <c r="C17" s="29"/>
    </row>
    <row r="18" spans="1:3" ht="15" x14ac:dyDescent="0.25">
      <c r="A18" s="26" t="s">
        <v>735</v>
      </c>
      <c r="B18" s="27"/>
      <c r="C18" s="28"/>
    </row>
    <row r="19" spans="1:3" ht="15" x14ac:dyDescent="0.25">
      <c r="A19" s="26" t="s">
        <v>736</v>
      </c>
      <c r="B19" s="27"/>
      <c r="C19" s="30"/>
    </row>
    <row r="20" spans="1:3" ht="15" x14ac:dyDescent="0.25">
      <c r="A20" s="26" t="s">
        <v>737</v>
      </c>
      <c r="B20" s="27"/>
      <c r="C20" s="31"/>
    </row>
    <row r="21" spans="1:3" ht="15" x14ac:dyDescent="0.25">
      <c r="A21" s="26" t="s">
        <v>738</v>
      </c>
      <c r="B21" s="27"/>
      <c r="C21" s="28"/>
    </row>
    <row r="22" spans="1:3" ht="15" x14ac:dyDescent="0.25">
      <c r="A22" s="26" t="s">
        <v>739</v>
      </c>
      <c r="B22" s="27"/>
      <c r="C22" s="28"/>
    </row>
    <row r="23" spans="1:3" ht="15" x14ac:dyDescent="0.25">
      <c r="A23" s="26" t="s">
        <v>740</v>
      </c>
      <c r="B23" s="27"/>
      <c r="C23" s="28"/>
    </row>
    <row r="24" spans="1:3" ht="15" x14ac:dyDescent="0.25">
      <c r="A24" s="26" t="s">
        <v>741</v>
      </c>
      <c r="B24" s="27"/>
      <c r="C24" s="28"/>
    </row>
    <row r="25" spans="1:3" ht="15" x14ac:dyDescent="0.25">
      <c r="A25" s="32" t="s">
        <v>742</v>
      </c>
      <c r="B25" s="27"/>
      <c r="C25" s="28"/>
    </row>
    <row r="26" spans="1:3" ht="15" x14ac:dyDescent="0.25">
      <c r="A26" s="32" t="s">
        <v>743</v>
      </c>
      <c r="B26" s="27"/>
      <c r="C26" s="28"/>
    </row>
    <row r="27" spans="1:3" ht="15" x14ac:dyDescent="0.25">
      <c r="A27" s="33"/>
      <c r="B27" s="21"/>
      <c r="C27" s="22"/>
    </row>
    <row r="28" spans="1:3" ht="15" x14ac:dyDescent="0.25">
      <c r="A28" s="23" t="s">
        <v>744</v>
      </c>
      <c r="B28" s="24"/>
      <c r="C28" s="25"/>
    </row>
    <row r="29" spans="1:3" ht="15" x14ac:dyDescent="0.25">
      <c r="A29" s="34"/>
      <c r="B29" s="35"/>
      <c r="C29" s="36"/>
    </row>
    <row r="30" spans="1:3" ht="15" x14ac:dyDescent="0.25">
      <c r="A30" s="26" t="s">
        <v>745</v>
      </c>
      <c r="B30" s="37"/>
      <c r="C30" s="38"/>
    </row>
    <row r="31" spans="1:3" ht="15" x14ac:dyDescent="0.25">
      <c r="A31" s="26" t="s">
        <v>746</v>
      </c>
      <c r="B31" s="37"/>
      <c r="C31" s="38"/>
    </row>
    <row r="32" spans="1:3" ht="12.75" customHeight="1" x14ac:dyDescent="0.25">
      <c r="A32" s="26" t="s">
        <v>747</v>
      </c>
      <c r="B32" s="37"/>
      <c r="C32" s="38"/>
    </row>
    <row r="33" spans="1:3" ht="12.75" customHeight="1" x14ac:dyDescent="0.25">
      <c r="A33" s="26" t="s">
        <v>748</v>
      </c>
      <c r="B33" s="39"/>
      <c r="C33" s="40"/>
    </row>
    <row r="34" spans="1:3" ht="15" x14ac:dyDescent="0.25">
      <c r="A34" s="26" t="s">
        <v>749</v>
      </c>
      <c r="B34" s="37"/>
      <c r="C34" s="38"/>
    </row>
    <row r="35" spans="1:3" ht="15" x14ac:dyDescent="0.25">
      <c r="A35" s="41"/>
      <c r="B35" s="35"/>
      <c r="C35" s="42"/>
    </row>
    <row r="36" spans="1:3" ht="15" x14ac:dyDescent="0.25">
      <c r="A36" s="26" t="s">
        <v>745</v>
      </c>
      <c r="B36" s="37"/>
      <c r="C36" s="43"/>
    </row>
    <row r="37" spans="1:3" ht="15" x14ac:dyDescent="0.25">
      <c r="A37" s="26" t="s">
        <v>746</v>
      </c>
      <c r="B37" s="37"/>
      <c r="C37" s="43"/>
    </row>
    <row r="38" spans="1:3" ht="15" x14ac:dyDescent="0.25">
      <c r="A38" s="26" t="s">
        <v>747</v>
      </c>
      <c r="B38" s="37"/>
      <c r="C38" s="43"/>
    </row>
    <row r="39" spans="1:3" ht="15" x14ac:dyDescent="0.25">
      <c r="A39" s="26" t="s">
        <v>748</v>
      </c>
      <c r="B39" s="39"/>
      <c r="C39" s="44"/>
    </row>
    <row r="40" spans="1:3" ht="15" x14ac:dyDescent="0.25">
      <c r="A40" s="26" t="s">
        <v>749</v>
      </c>
      <c r="B40" s="37"/>
      <c r="C40" s="43"/>
    </row>
    <row r="41" spans="1:3" ht="15" x14ac:dyDescent="0.25">
      <c r="A41" s="21"/>
      <c r="B41" s="21"/>
      <c r="C41" s="21"/>
    </row>
    <row r="42" spans="1:3" ht="15" x14ac:dyDescent="0.25">
      <c r="A42" s="45" t="s">
        <v>750</v>
      </c>
      <c r="B42" s="21"/>
      <c r="C42" s="21"/>
    </row>
    <row r="43" spans="1:3" ht="15" x14ac:dyDescent="0.25">
      <c r="A43" s="45" t="s">
        <v>751</v>
      </c>
      <c r="B43" s="21"/>
      <c r="C43" s="21"/>
    </row>
    <row r="44" spans="1:3" ht="15" x14ac:dyDescent="0.25">
      <c r="A44" s="45" t="s">
        <v>752</v>
      </c>
      <c r="B44" s="21"/>
      <c r="C44" s="21"/>
    </row>
    <row r="45" spans="1:3" ht="15" x14ac:dyDescent="0.25">
      <c r="A45" s="21"/>
      <c r="B45" s="21"/>
      <c r="C45" s="21"/>
    </row>
    <row r="46" spans="1:3" ht="12.75" hidden="1" customHeight="1" x14ac:dyDescent="0.25">
      <c r="A46" s="21" t="s">
        <v>753</v>
      </c>
      <c r="B46" s="21"/>
      <c r="C46" s="21"/>
    </row>
    <row r="47" spans="1:3" ht="12.75" hidden="1" customHeight="1" x14ac:dyDescent="0.25">
      <c r="A47" s="21" t="s">
        <v>754</v>
      </c>
      <c r="B47" s="21"/>
      <c r="C47" s="21"/>
    </row>
    <row r="48" spans="1:3" ht="12.75" hidden="1" customHeight="1" x14ac:dyDescent="0.25">
      <c r="A48" s="21" t="s">
        <v>755</v>
      </c>
      <c r="B48" s="21"/>
      <c r="C48" s="21"/>
    </row>
    <row r="49" spans="1:3" ht="12.6" hidden="1" customHeight="1" x14ac:dyDescent="0.25">
      <c r="A49" s="21"/>
      <c r="B49" s="21"/>
      <c r="C49" s="21"/>
    </row>
    <row r="50" spans="1:3" ht="12.75" hidden="1" customHeight="1" x14ac:dyDescent="0.25">
      <c r="A50" s="21"/>
      <c r="B50" s="21"/>
      <c r="C50" s="21"/>
    </row>
    <row r="51" spans="1:3" ht="12.75" hidden="1" customHeight="1" x14ac:dyDescent="0.25">
      <c r="A51" s="21"/>
      <c r="B51" s="21"/>
      <c r="C51" s="21"/>
    </row>
    <row r="52" spans="1:3" ht="12.75" hidden="1" customHeight="1" x14ac:dyDescent="0.25">
      <c r="A52" s="21"/>
      <c r="B52" s="21"/>
      <c r="C52" s="21"/>
    </row>
    <row r="53" spans="1:3" ht="12.75" hidden="1" customHeight="1" x14ac:dyDescent="0.25">
      <c r="A53" s="21"/>
      <c r="B53" s="21"/>
      <c r="C53" s="21"/>
    </row>
    <row r="54" spans="1:3" ht="12.75" customHeight="1" x14ac:dyDescent="0.25"/>
  </sheetData>
  <mergeCells count="1">
    <mergeCell ref="A9:C13"/>
  </mergeCells>
  <dataValidations count="10">
    <dataValidation allowBlank="1" showInputMessage="1" showErrorMessage="1" prompt="Insert tester name and organization" sqref="C22" xr:uid="{58A6941D-FD43-4D18-AE5B-763D5939C898}"/>
    <dataValidation allowBlank="1" showInputMessage="1" showErrorMessage="1" prompt="Insert device function" sqref="C26" xr:uid="{EEEBABCF-FBF0-4041-8979-49EB227D5BF7}"/>
    <dataValidation type="list" allowBlank="1" showInputMessage="1" showErrorMessage="1" prompt="Select logical network location of device" sqref="C25" xr:uid="{BB100402-D306-4115-9C15-B00985F95084}">
      <formula1>$A$46:$A$48</formula1>
    </dataValidation>
    <dataValidation allowBlank="1" showInputMessage="1" showErrorMessage="1" prompt="Insert operating system version (major and minor release/version)" sqref="C24" xr:uid="{A34DF67D-0DD5-459C-BD5F-C0C81F2129D0}"/>
    <dataValidation allowBlank="1" showInputMessage="1" showErrorMessage="1" prompt="Insert device/host name" sqref="C23" xr:uid="{0AC613BC-307E-4180-A70A-43C1A4C453AF}"/>
    <dataValidation allowBlank="1" showInputMessage="1" showErrorMessage="1" prompt="Insert agency code(s) for all shared agencies" sqref="C21" xr:uid="{1CE9FC0B-0BB5-4B34-9368-B0117A7BC586}"/>
    <dataValidation allowBlank="1" showInputMessage="1" showErrorMessage="1" prompt="Insert date of closing conference" sqref="C20" xr:uid="{56539A28-6EE0-45F3-8979-579BB0119968}"/>
    <dataValidation allowBlank="1" showInputMessage="1" showErrorMessage="1" prompt="Insert date testing occurred" sqref="C19" xr:uid="{EBCFE5B7-E276-43A0-8363-93532F14E689}"/>
    <dataValidation allowBlank="1" showInputMessage="1" showErrorMessage="1" prompt="Insert city, state and address or building number" sqref="C18" xr:uid="{A1EB0425-012B-427C-AC8D-F440FD6E0B73}"/>
    <dataValidation allowBlank="1" showInputMessage="1" showErrorMessage="1" prompt="Insert complete agency name" sqref="C16" xr:uid="{432103C6-21D3-4FBD-86D3-C84A2CF402F0}"/>
  </dataValidations>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68CC6-CE33-4328-8D6C-71E362BD691F}">
  <dimension ref="A1:P25"/>
  <sheetViews>
    <sheetView workbookViewId="0">
      <selection activeCell="N12" sqref="N12"/>
    </sheetView>
  </sheetViews>
  <sheetFormatPr defaultColWidth="0" defaultRowHeight="15" zeroHeight="1" x14ac:dyDescent="0.25"/>
  <cols>
    <col min="1" max="7" width="8.85546875" style="49" customWidth="1"/>
    <col min="8" max="9" width="0" style="49" hidden="1" customWidth="1"/>
    <col min="10" max="16" width="8.85546875" style="49" customWidth="1"/>
    <col min="17" max="16384" width="8.85546875" style="49" hidden="1"/>
  </cols>
  <sheetData>
    <row r="1" spans="1:16" x14ac:dyDescent="0.25">
      <c r="A1" s="46" t="s">
        <v>756</v>
      </c>
      <c r="B1" s="47"/>
      <c r="C1" s="47"/>
      <c r="D1" s="47"/>
      <c r="E1" s="47"/>
      <c r="F1" s="47"/>
      <c r="G1" s="47"/>
      <c r="H1" s="47"/>
      <c r="I1" s="47"/>
      <c r="J1" s="47"/>
      <c r="K1" s="47"/>
      <c r="L1" s="47"/>
      <c r="M1" s="47"/>
      <c r="N1" s="47"/>
      <c r="O1" s="47"/>
      <c r="P1" s="48"/>
    </row>
    <row r="2" spans="1:16" x14ac:dyDescent="0.25">
      <c r="A2" s="50" t="s">
        <v>757</v>
      </c>
      <c r="B2" s="126"/>
      <c r="C2" s="126"/>
      <c r="D2" s="126"/>
      <c r="E2" s="126"/>
      <c r="F2" s="126"/>
      <c r="G2" s="126"/>
      <c r="H2" s="126"/>
      <c r="I2" s="126"/>
      <c r="J2" s="126"/>
      <c r="K2" s="126"/>
      <c r="L2" s="126"/>
      <c r="M2" s="126"/>
      <c r="N2" s="126"/>
      <c r="O2" s="126"/>
      <c r="P2" s="51"/>
    </row>
    <row r="3" spans="1:16" x14ac:dyDescent="0.25">
      <c r="A3" s="52" t="s">
        <v>758</v>
      </c>
      <c r="B3" s="127"/>
      <c r="C3" s="127"/>
      <c r="D3" s="127"/>
      <c r="E3" s="127"/>
      <c r="F3" s="127"/>
      <c r="G3" s="127"/>
      <c r="H3" s="127"/>
      <c r="I3" s="127"/>
      <c r="J3" s="127"/>
      <c r="K3" s="127"/>
      <c r="L3" s="127"/>
      <c r="M3" s="127"/>
      <c r="N3" s="127"/>
      <c r="O3" s="127"/>
      <c r="P3" s="53"/>
    </row>
    <row r="4" spans="1:16" x14ac:dyDescent="0.25">
      <c r="A4" s="52"/>
      <c r="B4" s="127"/>
      <c r="C4" s="127"/>
      <c r="D4" s="127"/>
      <c r="E4" s="127"/>
      <c r="F4" s="127"/>
      <c r="G4" s="127"/>
      <c r="H4" s="127"/>
      <c r="I4" s="127"/>
      <c r="J4" s="127"/>
      <c r="K4" s="127"/>
      <c r="L4" s="127"/>
      <c r="M4" s="127"/>
      <c r="N4" s="127"/>
      <c r="O4" s="127"/>
      <c r="P4" s="53"/>
    </row>
    <row r="5" spans="1:16" x14ac:dyDescent="0.25">
      <c r="A5" s="52" t="s">
        <v>759</v>
      </c>
      <c r="B5" s="127"/>
      <c r="C5" s="127"/>
      <c r="D5" s="127"/>
      <c r="E5" s="127"/>
      <c r="F5" s="127"/>
      <c r="G5" s="127"/>
      <c r="H5" s="127"/>
      <c r="I5" s="127"/>
      <c r="J5" s="127"/>
      <c r="K5" s="127"/>
      <c r="L5" s="127"/>
      <c r="M5" s="127"/>
      <c r="N5" s="127"/>
      <c r="O5" s="127"/>
      <c r="P5" s="53"/>
    </row>
    <row r="6" spans="1:16" x14ac:dyDescent="0.25">
      <c r="A6" s="52" t="s">
        <v>760</v>
      </c>
      <c r="B6" s="127"/>
      <c r="C6" s="127"/>
      <c r="D6" s="127"/>
      <c r="E6" s="127"/>
      <c r="F6" s="127"/>
      <c r="G6" s="127"/>
      <c r="H6" s="127"/>
      <c r="I6" s="127"/>
      <c r="J6" s="127"/>
      <c r="K6" s="127"/>
      <c r="L6" s="127"/>
      <c r="M6" s="127"/>
      <c r="N6" s="127"/>
      <c r="O6" s="127"/>
      <c r="P6" s="53"/>
    </row>
    <row r="7" spans="1:16" x14ac:dyDescent="0.25">
      <c r="A7" s="54"/>
      <c r="B7" s="55"/>
      <c r="C7" s="55"/>
      <c r="D7" s="55"/>
      <c r="E7" s="55"/>
      <c r="F7" s="55"/>
      <c r="G7" s="55"/>
      <c r="H7" s="55"/>
      <c r="I7" s="55"/>
      <c r="J7" s="55"/>
      <c r="K7" s="55"/>
      <c r="L7" s="55"/>
      <c r="M7" s="55"/>
      <c r="N7" s="55"/>
      <c r="O7" s="55"/>
      <c r="P7" s="56"/>
    </row>
    <row r="8" spans="1:16" x14ac:dyDescent="0.25">
      <c r="A8" s="57"/>
      <c r="B8" s="58"/>
      <c r="C8" s="58"/>
      <c r="D8" s="58"/>
      <c r="E8" s="58"/>
      <c r="F8" s="58"/>
      <c r="G8" s="58"/>
      <c r="H8" s="58"/>
      <c r="I8" s="58"/>
      <c r="J8" s="58"/>
      <c r="K8" s="58"/>
      <c r="L8" s="58"/>
      <c r="M8" s="58"/>
      <c r="N8" s="58"/>
      <c r="O8" s="58"/>
      <c r="P8" s="128"/>
    </row>
    <row r="9" spans="1:16" x14ac:dyDescent="0.25">
      <c r="A9" s="59"/>
      <c r="B9" s="60" t="s">
        <v>1846</v>
      </c>
      <c r="C9" s="61"/>
      <c r="D9" s="61"/>
      <c r="E9" s="61"/>
      <c r="F9" s="61"/>
      <c r="G9" s="62"/>
      <c r="H9" s="129"/>
      <c r="I9" s="129"/>
      <c r="J9" s="129"/>
      <c r="K9" s="129"/>
      <c r="L9" s="129"/>
      <c r="M9" s="129"/>
      <c r="N9" s="129"/>
      <c r="O9" s="129"/>
      <c r="P9" s="89"/>
    </row>
    <row r="10" spans="1:16" x14ac:dyDescent="0.25">
      <c r="A10" s="63"/>
      <c r="B10" s="64" t="s">
        <v>761</v>
      </c>
      <c r="C10" s="65"/>
      <c r="D10" s="66"/>
      <c r="E10" s="66"/>
      <c r="F10" s="66"/>
      <c r="G10" s="67"/>
      <c r="H10" s="129"/>
      <c r="I10" s="129"/>
      <c r="J10" s="129"/>
      <c r="K10" s="68" t="s">
        <v>762</v>
      </c>
      <c r="L10" s="69"/>
      <c r="M10" s="69"/>
      <c r="N10" s="69"/>
      <c r="O10" s="70"/>
      <c r="P10" s="89"/>
    </row>
    <row r="11" spans="1:16" ht="72" x14ac:dyDescent="0.25">
      <c r="A11" s="63"/>
      <c r="B11" s="71" t="s">
        <v>763</v>
      </c>
      <c r="C11" s="72" t="s">
        <v>764</v>
      </c>
      <c r="D11" s="72" t="s">
        <v>765</v>
      </c>
      <c r="E11" s="72" t="s">
        <v>135</v>
      </c>
      <c r="F11" s="72" t="s">
        <v>766</v>
      </c>
      <c r="G11" s="73" t="s">
        <v>767</v>
      </c>
      <c r="H11" s="129"/>
      <c r="I11" s="129"/>
      <c r="J11" s="129"/>
      <c r="K11" s="74" t="s">
        <v>768</v>
      </c>
      <c r="L11" s="75"/>
      <c r="M11" s="76" t="s">
        <v>769</v>
      </c>
      <c r="N11" s="76" t="s">
        <v>770</v>
      </c>
      <c r="O11" s="77" t="s">
        <v>771</v>
      </c>
      <c r="P11" s="89"/>
    </row>
    <row r="12" spans="1:16" x14ac:dyDescent="0.25">
      <c r="A12" s="171" t="s">
        <v>1821</v>
      </c>
      <c r="B12" s="78">
        <f>COUNTIF('Fortigate Test Cases'!J:J,"Pass")</f>
        <v>0</v>
      </c>
      <c r="C12" s="78">
        <f>COUNTIF('Fortigate Test Cases'!J:J,"Fail")</f>
        <v>0</v>
      </c>
      <c r="D12" s="78">
        <f>COUNTIF('Fortigate Test Cases'!J:J,"Info")</f>
        <v>0</v>
      </c>
      <c r="E12" s="78">
        <f>COUNTIF('Fortigate Test Cases'!J:J,"N/A")</f>
        <v>0</v>
      </c>
      <c r="F12" s="78">
        <f>B12+C12</f>
        <v>0</v>
      </c>
      <c r="G12" s="79">
        <f>D24/100</f>
        <v>0</v>
      </c>
      <c r="H12" s="129"/>
      <c r="I12" s="129"/>
      <c r="J12" s="129"/>
      <c r="K12" s="80" t="s">
        <v>772</v>
      </c>
      <c r="L12" s="81"/>
      <c r="M12" s="82">
        <f>COUNTA('Fortigate Test Cases'!J5:J117)</f>
        <v>0</v>
      </c>
      <c r="N12" s="82">
        <f>O12-M12</f>
        <v>75</v>
      </c>
      <c r="O12" s="83">
        <f>COUNTA('Fortigate Test Cases'!A5:A117)</f>
        <v>75</v>
      </c>
      <c r="P12" s="89"/>
    </row>
    <row r="13" spans="1:16" x14ac:dyDescent="0.25">
      <c r="A13" s="172"/>
      <c r="B13" s="129"/>
      <c r="C13" s="129"/>
      <c r="D13" s="129"/>
      <c r="E13" s="129"/>
      <c r="F13" s="129"/>
      <c r="G13" s="129"/>
      <c r="H13" s="129"/>
      <c r="I13" s="129"/>
      <c r="J13" s="129"/>
      <c r="K13" s="129"/>
      <c r="L13" s="129"/>
      <c r="M13" s="129"/>
      <c r="N13" s="129"/>
      <c r="O13" s="129"/>
      <c r="P13" s="89"/>
    </row>
    <row r="14" spans="1:16" x14ac:dyDescent="0.25">
      <c r="A14" s="173"/>
      <c r="B14" s="64" t="s">
        <v>773</v>
      </c>
      <c r="C14" s="66"/>
      <c r="D14" s="66"/>
      <c r="E14" s="66"/>
      <c r="F14" s="66"/>
      <c r="G14" s="84"/>
      <c r="H14" s="129"/>
      <c r="I14" s="129"/>
      <c r="J14" s="129"/>
      <c r="K14" s="129"/>
      <c r="L14" s="129"/>
      <c r="M14" s="129"/>
      <c r="N14" s="129"/>
      <c r="O14" s="130"/>
      <c r="P14" s="89"/>
    </row>
    <row r="15" spans="1:16" x14ac:dyDescent="0.25">
      <c r="A15" s="85"/>
      <c r="B15" s="86" t="s">
        <v>774</v>
      </c>
      <c r="C15" s="86" t="s">
        <v>207</v>
      </c>
      <c r="D15" s="86" t="s">
        <v>362</v>
      </c>
      <c r="E15" s="86" t="s">
        <v>363</v>
      </c>
      <c r="F15" s="86" t="s">
        <v>135</v>
      </c>
      <c r="G15" s="86" t="s">
        <v>775</v>
      </c>
      <c r="H15" s="131" t="s">
        <v>776</v>
      </c>
      <c r="I15" s="131" t="s">
        <v>777</v>
      </c>
      <c r="J15" s="129"/>
      <c r="K15" s="129"/>
      <c r="L15" s="129"/>
      <c r="M15" s="129"/>
      <c r="N15" s="129"/>
      <c r="O15" s="132"/>
      <c r="P15" s="89"/>
    </row>
    <row r="16" spans="1:16" x14ac:dyDescent="0.25">
      <c r="A16" s="85"/>
      <c r="B16" s="87">
        <v>8</v>
      </c>
      <c r="C16" s="87">
        <f>COUNTIF('Fortigate Test Cases'!AB:AB,B16)</f>
        <v>0</v>
      </c>
      <c r="D16" s="87">
        <f>COUNTIFS('Fortigate Test Cases'!AB:AB,B16,'Fortigate Test Cases'!J:J,$D$15)</f>
        <v>0</v>
      </c>
      <c r="E16" s="87">
        <f>COUNTIFS('Fortigate Test Cases'!AC:AC,B16,'Fortigate Test Cases'!K:K,$E$15)</f>
        <v>0</v>
      </c>
      <c r="F16" s="87">
        <f>COUNTIFS('Fortigate Test Cases'!AD:AD,B16,'Fortigate Test Cases'!L:L,$F$15)</f>
        <v>0</v>
      </c>
      <c r="G16" s="88">
        <v>1500</v>
      </c>
      <c r="H16" s="129">
        <f>(C16-F16)*(G16)</f>
        <v>0</v>
      </c>
      <c r="I16" s="129">
        <f t="shared" ref="I16:I23" si="0">D16*G16</f>
        <v>0</v>
      </c>
      <c r="J16" s="129"/>
      <c r="K16" s="129"/>
      <c r="L16" s="129"/>
      <c r="M16" s="129"/>
      <c r="N16" s="129"/>
      <c r="O16" s="132"/>
      <c r="P16" s="89"/>
    </row>
    <row r="17" spans="1:16" x14ac:dyDescent="0.25">
      <c r="A17" s="59"/>
      <c r="B17" s="87">
        <v>7</v>
      </c>
      <c r="C17" s="87">
        <f>COUNTIF('Fortigate Test Cases'!AB:AB,B17)</f>
        <v>0</v>
      </c>
      <c r="D17" s="87">
        <f>COUNTIFS('Fortigate Test Cases'!AB:AB,B17,'Fortigate Test Cases'!J:J,$D$15)</f>
        <v>0</v>
      </c>
      <c r="E17" s="87">
        <f>COUNTIFS('Fortigate Test Cases'!AC:AC,B17,'Fortigate Test Cases'!K:K,$E$15)</f>
        <v>0</v>
      </c>
      <c r="F17" s="87">
        <f>COUNTIFS('Fortigate Test Cases'!AD:AD,B17,'Fortigate Test Cases'!L:L,$F$15)</f>
        <v>0</v>
      </c>
      <c r="G17" s="88">
        <v>750</v>
      </c>
      <c r="H17" s="129">
        <f t="shared" ref="H17:H23" si="1">(C17-F17)*(G17)</f>
        <v>0</v>
      </c>
      <c r="I17" s="129">
        <f t="shared" si="0"/>
        <v>0</v>
      </c>
      <c r="J17" s="129"/>
      <c r="K17" s="129"/>
      <c r="L17" s="129"/>
      <c r="M17" s="129"/>
      <c r="N17" s="129"/>
      <c r="O17" s="132"/>
      <c r="P17" s="89"/>
    </row>
    <row r="18" spans="1:16" x14ac:dyDescent="0.25">
      <c r="A18" s="59"/>
      <c r="B18" s="87">
        <v>6</v>
      </c>
      <c r="C18" s="87">
        <f>COUNTIF('Fortigate Test Cases'!AB:AB,B18)</f>
        <v>19</v>
      </c>
      <c r="D18" s="87">
        <f>COUNTIFS('Fortigate Test Cases'!AB:AB,B18,'Fortigate Test Cases'!J:J,$D$15)</f>
        <v>0</v>
      </c>
      <c r="E18" s="87">
        <f>COUNTIFS('Fortigate Test Cases'!AC:AC,B18,'Fortigate Test Cases'!K:K,$E$15)</f>
        <v>0</v>
      </c>
      <c r="F18" s="87">
        <f>COUNTIFS('Fortigate Test Cases'!AD:AD,B18,'Fortigate Test Cases'!L:L,$F$15)</f>
        <v>0</v>
      </c>
      <c r="G18" s="88">
        <v>100</v>
      </c>
      <c r="H18" s="129">
        <f t="shared" si="1"/>
        <v>1900</v>
      </c>
      <c r="I18" s="129">
        <f t="shared" si="0"/>
        <v>0</v>
      </c>
      <c r="J18" s="129"/>
      <c r="K18" s="129"/>
      <c r="L18" s="129"/>
      <c r="M18" s="129"/>
      <c r="N18" s="129"/>
      <c r="O18" s="132"/>
      <c r="P18" s="89"/>
    </row>
    <row r="19" spans="1:16" x14ac:dyDescent="0.25">
      <c r="A19" s="59"/>
      <c r="B19" s="87">
        <v>5</v>
      </c>
      <c r="C19" s="87">
        <f>COUNTIF('Fortigate Test Cases'!AB:AB,B19)</f>
        <v>20</v>
      </c>
      <c r="D19" s="87">
        <f>COUNTIFS('Fortigate Test Cases'!AB:AB,B19,'Fortigate Test Cases'!J:J,$D$15)</f>
        <v>0</v>
      </c>
      <c r="E19" s="87">
        <f>COUNTIFS('Fortigate Test Cases'!AC:AC,B19,'Fortigate Test Cases'!K:K,$E$15)</f>
        <v>0</v>
      </c>
      <c r="F19" s="87">
        <f>COUNTIFS('Fortigate Test Cases'!AD:AD,B19,'Fortigate Test Cases'!L:L,$F$15)</f>
        <v>0</v>
      </c>
      <c r="G19" s="88">
        <v>50</v>
      </c>
      <c r="H19" s="129">
        <f t="shared" si="1"/>
        <v>1000</v>
      </c>
      <c r="I19" s="129">
        <f t="shared" si="0"/>
        <v>0</v>
      </c>
      <c r="J19" s="129"/>
      <c r="K19" s="129"/>
      <c r="L19" s="129"/>
      <c r="M19" s="129"/>
      <c r="N19" s="129"/>
      <c r="O19" s="132"/>
      <c r="P19" s="89"/>
    </row>
    <row r="20" spans="1:16" x14ac:dyDescent="0.25">
      <c r="A20" s="59"/>
      <c r="B20" s="87">
        <v>4</v>
      </c>
      <c r="C20" s="87">
        <f>COUNTIF('Fortigate Test Cases'!AB:AB,B20)</f>
        <v>23</v>
      </c>
      <c r="D20" s="87">
        <f>COUNTIFS('Fortigate Test Cases'!AB:AB,B20,'Fortigate Test Cases'!J:J,$D$15)</f>
        <v>0</v>
      </c>
      <c r="E20" s="87">
        <f>COUNTIFS('Fortigate Test Cases'!AC:AC,B20,'Fortigate Test Cases'!K:K,$E$15)</f>
        <v>0</v>
      </c>
      <c r="F20" s="87">
        <f>COUNTIFS('Fortigate Test Cases'!AD:AD,B20,'Fortigate Test Cases'!L:L,$F$15)</f>
        <v>0</v>
      </c>
      <c r="G20" s="88">
        <v>10</v>
      </c>
      <c r="H20" s="129">
        <f t="shared" si="1"/>
        <v>230</v>
      </c>
      <c r="I20" s="129">
        <f t="shared" si="0"/>
        <v>0</v>
      </c>
      <c r="J20" s="129"/>
      <c r="K20" s="129"/>
      <c r="L20" s="129"/>
      <c r="M20" s="129"/>
      <c r="N20" s="129"/>
      <c r="O20" s="132"/>
      <c r="P20" s="89"/>
    </row>
    <row r="21" spans="1:16" x14ac:dyDescent="0.25">
      <c r="A21" s="59"/>
      <c r="B21" s="87">
        <v>3</v>
      </c>
      <c r="C21" s="87">
        <f>COUNTIF('Fortigate Test Cases'!AB:AB,B21)</f>
        <v>3</v>
      </c>
      <c r="D21" s="87">
        <f>COUNTIFS('Fortigate Test Cases'!AB:AB,B21,'Fortigate Test Cases'!J:J,$D$15)</f>
        <v>0</v>
      </c>
      <c r="E21" s="87">
        <f>COUNTIFS('Fortigate Test Cases'!AC:AC,B21,'Fortigate Test Cases'!K:K,$E$15)</f>
        <v>0</v>
      </c>
      <c r="F21" s="87">
        <f>COUNTIFS('Fortigate Test Cases'!AD:AD,B21,'Fortigate Test Cases'!L:L,$F$15)</f>
        <v>0</v>
      </c>
      <c r="G21" s="88">
        <v>5</v>
      </c>
      <c r="H21" s="129">
        <f t="shared" si="1"/>
        <v>15</v>
      </c>
      <c r="I21" s="129">
        <f t="shared" si="0"/>
        <v>0</v>
      </c>
      <c r="J21" s="129"/>
      <c r="K21" s="129"/>
      <c r="L21" s="129"/>
      <c r="M21" s="129"/>
      <c r="N21" s="129"/>
      <c r="O21" s="129"/>
      <c r="P21" s="89"/>
    </row>
    <row r="22" spans="1:16" x14ac:dyDescent="0.25">
      <c r="A22" s="59"/>
      <c r="B22" s="87">
        <v>2</v>
      </c>
      <c r="C22" s="87">
        <f>COUNTIF('Fortigate Test Cases'!AB:AB,B22)</f>
        <v>2</v>
      </c>
      <c r="D22" s="87">
        <f>COUNTIFS('Fortigate Test Cases'!AB:AB,B22,'Fortigate Test Cases'!J:J,$D$15)</f>
        <v>0</v>
      </c>
      <c r="E22" s="87">
        <f>COUNTIFS('Fortigate Test Cases'!AC:AC,B22,'Fortigate Test Cases'!K:K,$E$15)</f>
        <v>0</v>
      </c>
      <c r="F22" s="87">
        <f>COUNTIFS('Fortigate Test Cases'!AD:AD,B22,'Fortigate Test Cases'!L:L,$F$15)</f>
        <v>0</v>
      </c>
      <c r="G22" s="88">
        <v>2</v>
      </c>
      <c r="H22" s="129">
        <f t="shared" si="1"/>
        <v>4</v>
      </c>
      <c r="I22" s="129">
        <f t="shared" si="0"/>
        <v>0</v>
      </c>
      <c r="J22" s="129"/>
      <c r="K22" s="129"/>
      <c r="L22" s="129"/>
      <c r="M22" s="129"/>
      <c r="N22" s="129"/>
      <c r="O22" s="129"/>
      <c r="P22" s="89"/>
    </row>
    <row r="23" spans="1:16" x14ac:dyDescent="0.25">
      <c r="A23" s="59"/>
      <c r="B23" s="87">
        <v>1</v>
      </c>
      <c r="C23" s="87">
        <f>COUNTIF('Fortigate Test Cases'!AB:AB,B23)</f>
        <v>0</v>
      </c>
      <c r="D23" s="87">
        <f>COUNTIFS('Fortigate Test Cases'!AB:AB,B23,'Fortigate Test Cases'!J:J,$D$15)</f>
        <v>0</v>
      </c>
      <c r="E23" s="87">
        <f>COUNTIFS('Fortigate Test Cases'!AC:AC,B23,'Fortigate Test Cases'!K:K,$E$15)</f>
        <v>0</v>
      </c>
      <c r="F23" s="87">
        <f>COUNTIFS('Fortigate Test Cases'!AD:AD,B23,'Fortigate Test Cases'!L:L,$F$15)</f>
        <v>0</v>
      </c>
      <c r="G23" s="88">
        <v>1</v>
      </c>
      <c r="H23" s="129">
        <f t="shared" si="1"/>
        <v>0</v>
      </c>
      <c r="I23" s="129">
        <f t="shared" si="0"/>
        <v>0</v>
      </c>
      <c r="J23" s="129"/>
      <c r="K23" s="129"/>
      <c r="L23" s="129"/>
      <c r="M23" s="129"/>
      <c r="N23" s="129"/>
      <c r="O23" s="129"/>
      <c r="P23" s="89"/>
    </row>
    <row r="24" spans="1:16" hidden="1" x14ac:dyDescent="0.25">
      <c r="A24" s="59"/>
      <c r="B24" s="90" t="s">
        <v>778</v>
      </c>
      <c r="C24" s="91"/>
      <c r="D24" s="92">
        <f>SUM(I16:I23)/SUM(H16:H23)*100</f>
        <v>0</v>
      </c>
      <c r="E24" s="87"/>
      <c r="F24" s="93"/>
      <c r="G24" s="93"/>
      <c r="H24" s="93"/>
      <c r="I24" s="93"/>
      <c r="J24" s="93"/>
      <c r="K24" s="93"/>
      <c r="L24" s="93"/>
      <c r="M24" s="93"/>
      <c r="N24" s="93"/>
      <c r="O24" s="93"/>
      <c r="P24" s="89"/>
    </row>
    <row r="25" spans="1:16" x14ac:dyDescent="0.25">
      <c r="A25" s="133"/>
      <c r="B25" s="93"/>
      <c r="C25" s="93"/>
      <c r="D25" s="93"/>
      <c r="E25" s="93"/>
      <c r="F25" s="93"/>
      <c r="G25" s="93"/>
      <c r="H25" s="93"/>
      <c r="I25" s="93"/>
      <c r="J25" s="93"/>
      <c r="K25" s="93"/>
      <c r="L25" s="93"/>
      <c r="M25" s="93"/>
      <c r="N25" s="93"/>
      <c r="O25" s="93"/>
      <c r="P25" s="94"/>
    </row>
  </sheetData>
  <mergeCells count="1">
    <mergeCell ref="A12:A14"/>
  </mergeCells>
  <conditionalFormatting sqref="D12">
    <cfRule type="cellIs" dxfId="22" priority="1" stopIfTrue="1" operator="greaterThan">
      <formula>0</formula>
    </cfRule>
  </conditionalFormatting>
  <conditionalFormatting sqref="N12">
    <cfRule type="cellIs" dxfId="21" priority="2" stopIfTrue="1" operator="greaterThan">
      <formula>0</formula>
    </cfRule>
    <cfRule type="cellIs" dxfId="20" priority="3"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DA947-DEE3-4B63-A731-A896E656D2B6}">
  <sheetPr>
    <tabColor rgb="FF002060"/>
  </sheetPr>
  <dimension ref="A1:AB90"/>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12.85546875" customWidth="1"/>
    <col min="2" max="2" width="9.42578125" customWidth="1"/>
    <col min="3" max="3" width="33.85546875" customWidth="1"/>
    <col min="4" max="4" width="14.5703125" customWidth="1"/>
    <col min="5" max="5" width="28.42578125" bestFit="1" customWidth="1"/>
    <col min="6" max="6" width="54.140625" customWidth="1"/>
    <col min="7" max="7" width="53.5703125" customWidth="1"/>
    <col min="8" max="8" width="53.140625" customWidth="1"/>
    <col min="9" max="9" width="15.42578125" customWidth="1"/>
    <col min="11" max="11" width="36" customWidth="1"/>
    <col min="12" max="12" width="33.85546875" customWidth="1"/>
    <col min="13" max="13" width="12.85546875" customWidth="1"/>
    <col min="14" max="14" width="12.5703125" customWidth="1"/>
    <col min="15" max="15" width="64.85546875" customWidth="1"/>
    <col min="16" max="16" width="4.42578125" customWidth="1"/>
    <col min="17" max="17" width="25.42578125" customWidth="1"/>
    <col min="18" max="18" width="20" customWidth="1"/>
    <col min="19" max="19" width="60.85546875" style="1" customWidth="1"/>
    <col min="20" max="20" width="44.85546875" customWidth="1"/>
    <col min="21" max="21" width="62" customWidth="1"/>
    <col min="22" max="22" width="48.85546875" customWidth="1"/>
    <col min="23" max="23" width="47.5703125" customWidth="1"/>
    <col min="24" max="24" width="3.85546875" customWidth="1"/>
    <col min="25" max="25" width="2.5703125" customWidth="1"/>
    <col min="26" max="26" width="2.42578125" customWidth="1"/>
    <col min="27" max="27" width="4" customWidth="1"/>
    <col min="28" max="28" width="12.5703125" customWidth="1"/>
  </cols>
  <sheetData>
    <row r="1" spans="1:28" ht="39.6" customHeight="1" x14ac:dyDescent="0.25">
      <c r="A1" s="138" t="s">
        <v>0</v>
      </c>
      <c r="B1" s="138" t="s">
        <v>1</v>
      </c>
      <c r="C1" s="138" t="s">
        <v>2</v>
      </c>
      <c r="D1" s="138" t="s">
        <v>3</v>
      </c>
      <c r="E1" s="138" t="s">
        <v>4</v>
      </c>
      <c r="F1" s="138" t="s">
        <v>5</v>
      </c>
      <c r="G1" s="147" t="s">
        <v>6</v>
      </c>
      <c r="H1" s="147" t="s">
        <v>7</v>
      </c>
      <c r="I1" s="147" t="s">
        <v>8</v>
      </c>
      <c r="J1" s="147" t="s">
        <v>9</v>
      </c>
      <c r="K1" s="167" t="s">
        <v>10</v>
      </c>
      <c r="L1" s="147" t="s">
        <v>11</v>
      </c>
      <c r="M1" s="147" t="s">
        <v>12</v>
      </c>
      <c r="N1" s="147" t="s">
        <v>13</v>
      </c>
      <c r="O1" s="147" t="s">
        <v>14</v>
      </c>
      <c r="P1" s="147"/>
      <c r="Q1" s="147" t="s">
        <v>15</v>
      </c>
      <c r="R1" s="147" t="s">
        <v>16</v>
      </c>
      <c r="S1" s="147" t="s">
        <v>17</v>
      </c>
      <c r="T1" s="147" t="s">
        <v>18</v>
      </c>
      <c r="U1" s="147" t="s">
        <v>19</v>
      </c>
      <c r="V1" s="167" t="s">
        <v>1950</v>
      </c>
      <c r="W1" s="167" t="s">
        <v>20</v>
      </c>
      <c r="X1" s="147"/>
      <c r="Y1" s="147"/>
      <c r="Z1" s="147"/>
      <c r="AA1" s="147"/>
      <c r="AB1" s="147" t="s">
        <v>208</v>
      </c>
    </row>
    <row r="2" spans="1:28" ht="102" x14ac:dyDescent="0.25">
      <c r="A2" s="139" t="s">
        <v>699</v>
      </c>
      <c r="B2" s="139" t="s">
        <v>365</v>
      </c>
      <c r="C2" s="134" t="s">
        <v>366</v>
      </c>
      <c r="D2" s="139" t="s">
        <v>367</v>
      </c>
      <c r="E2" s="139" t="s">
        <v>368</v>
      </c>
      <c r="F2" s="134" t="s">
        <v>369</v>
      </c>
      <c r="G2" s="148" t="s">
        <v>1938</v>
      </c>
      <c r="H2" s="148" t="s">
        <v>1939</v>
      </c>
      <c r="I2" s="149"/>
      <c r="J2" s="148"/>
      <c r="K2" s="148" t="s">
        <v>370</v>
      </c>
      <c r="L2" s="149"/>
      <c r="M2" s="148" t="s">
        <v>364</v>
      </c>
      <c r="N2" s="148" t="s">
        <v>371</v>
      </c>
      <c r="O2" s="149" t="s">
        <v>372</v>
      </c>
      <c r="P2" s="150"/>
      <c r="Q2" s="151"/>
      <c r="R2" s="148"/>
      <c r="S2" s="149"/>
      <c r="T2" s="152"/>
      <c r="U2" s="153" t="s">
        <v>1935</v>
      </c>
      <c r="V2" s="151" t="s">
        <v>697</v>
      </c>
      <c r="W2" s="148" t="s">
        <v>1820</v>
      </c>
      <c r="X2" s="154"/>
      <c r="Y2" s="152"/>
      <c r="Z2" s="153"/>
      <c r="AA2" s="152"/>
      <c r="AB2" s="155" t="e">
        <f>IF(OR(I2="Fail",ISBLANK(I2)),INDEX('Issue Code Table'!C:C,MATCH(N:N,'Issue Code Table'!A:A,0)),IF(M2="Critical",6,IF(M2="Significant",5,IF(M2="Moderate",3,2))))</f>
        <v>#N/A</v>
      </c>
    </row>
    <row r="3" spans="1:28" ht="165.75" x14ac:dyDescent="0.25">
      <c r="A3" s="140" t="s">
        <v>700</v>
      </c>
      <c r="B3" s="140" t="s">
        <v>373</v>
      </c>
      <c r="C3" s="141" t="s">
        <v>374</v>
      </c>
      <c r="D3" s="140" t="s">
        <v>367</v>
      </c>
      <c r="E3" s="140" t="s">
        <v>375</v>
      </c>
      <c r="F3" s="141" t="s">
        <v>376</v>
      </c>
      <c r="G3" s="156" t="s">
        <v>1951</v>
      </c>
      <c r="H3" s="156" t="s">
        <v>377</v>
      </c>
      <c r="I3" s="157"/>
      <c r="J3" s="156"/>
      <c r="K3" s="156" t="s">
        <v>1940</v>
      </c>
      <c r="L3" s="157"/>
      <c r="M3" s="156" t="s">
        <v>214</v>
      </c>
      <c r="N3" s="156" t="s">
        <v>378</v>
      </c>
      <c r="O3" s="157" t="s">
        <v>379</v>
      </c>
      <c r="P3" s="158"/>
      <c r="Q3" s="159"/>
      <c r="R3" s="156"/>
      <c r="S3" s="157"/>
      <c r="T3" s="160"/>
      <c r="U3" s="161" t="s">
        <v>1935</v>
      </c>
      <c r="V3" s="159" t="s">
        <v>1936</v>
      </c>
      <c r="W3" s="156" t="s">
        <v>653</v>
      </c>
      <c r="X3" s="162"/>
      <c r="Y3" s="160"/>
      <c r="Z3" s="161"/>
      <c r="AA3" s="160"/>
      <c r="AB3" s="163" t="e">
        <f>IF(OR(I3="Fail",ISBLANK(I3)),INDEX('Issue Code Table'!C:C,MATCH(N:N,'Issue Code Table'!A:A,0)),IF(M3="Critical",6,IF(M3="Significant",5,IF(M3="Moderate",3,2))))</f>
        <v>#N/A</v>
      </c>
    </row>
    <row r="4" spans="1:28" ht="191.25" x14ac:dyDescent="0.25">
      <c r="A4" s="102" t="s">
        <v>209</v>
      </c>
      <c r="B4" s="142" t="s">
        <v>210</v>
      </c>
      <c r="C4" s="142" t="s">
        <v>211</v>
      </c>
      <c r="D4" s="102" t="s">
        <v>1900</v>
      </c>
      <c r="E4" s="142" t="s">
        <v>22</v>
      </c>
      <c r="F4" s="142" t="s">
        <v>23</v>
      </c>
      <c r="G4" s="151" t="s">
        <v>1921</v>
      </c>
      <c r="H4" s="154" t="s">
        <v>212</v>
      </c>
      <c r="I4" s="154"/>
      <c r="J4" s="151"/>
      <c r="K4" s="154" t="s">
        <v>213</v>
      </c>
      <c r="L4" s="154"/>
      <c r="M4" s="151" t="s">
        <v>214</v>
      </c>
      <c r="N4" s="154" t="s">
        <v>215</v>
      </c>
      <c r="O4" s="154" t="s">
        <v>216</v>
      </c>
      <c r="P4" s="150"/>
      <c r="Q4" s="151">
        <v>1</v>
      </c>
      <c r="R4" s="154" t="s">
        <v>21</v>
      </c>
      <c r="S4" s="154" t="s">
        <v>24</v>
      </c>
      <c r="T4" s="152"/>
      <c r="U4" s="153" t="s">
        <v>25</v>
      </c>
      <c r="V4" s="151" t="s">
        <v>217</v>
      </c>
      <c r="W4" s="154" t="s">
        <v>218</v>
      </c>
      <c r="X4" s="154"/>
      <c r="Y4" s="152"/>
      <c r="Z4" s="153"/>
      <c r="AA4" s="152"/>
      <c r="AB4" s="155">
        <f>IF(OR(I4="Fail",ISBLANK(I4)),INDEX('Issue Code Table'!C:C,MATCH(N:N,'Issue Code Table'!A:A,0)),IF(M4="Critical",6,IF(M4="Significant",5,IF(M4="Moderate",3,2))))</f>
        <v>5</v>
      </c>
    </row>
    <row r="5" spans="1:28" ht="255" x14ac:dyDescent="0.25">
      <c r="A5" s="140" t="s">
        <v>219</v>
      </c>
      <c r="B5" s="140" t="s">
        <v>220</v>
      </c>
      <c r="C5" s="141" t="s">
        <v>221</v>
      </c>
      <c r="D5" s="140" t="s">
        <v>1900</v>
      </c>
      <c r="E5" s="140" t="s">
        <v>27</v>
      </c>
      <c r="F5" s="141" t="s">
        <v>28</v>
      </c>
      <c r="G5" s="156" t="s">
        <v>31</v>
      </c>
      <c r="H5" s="156" t="s">
        <v>222</v>
      </c>
      <c r="I5" s="157"/>
      <c r="J5" s="156"/>
      <c r="K5" s="156" t="s">
        <v>223</v>
      </c>
      <c r="L5" s="157"/>
      <c r="M5" s="156" t="s">
        <v>214</v>
      </c>
      <c r="N5" s="156" t="s">
        <v>224</v>
      </c>
      <c r="O5" s="157" t="s">
        <v>225</v>
      </c>
      <c r="P5" s="158"/>
      <c r="Q5" s="159">
        <v>1</v>
      </c>
      <c r="R5" s="156" t="s">
        <v>26</v>
      </c>
      <c r="S5" s="157" t="s">
        <v>29</v>
      </c>
      <c r="T5" s="160"/>
      <c r="U5" s="161" t="s">
        <v>30</v>
      </c>
      <c r="V5" s="159" t="s">
        <v>226</v>
      </c>
      <c r="W5" s="156" t="s">
        <v>227</v>
      </c>
      <c r="X5" s="157"/>
      <c r="Y5" s="160"/>
      <c r="Z5" s="161"/>
      <c r="AA5" s="160"/>
      <c r="AB5" s="163">
        <f>IF(OR(I5="Fail",ISBLANK(I5)),INDEX('Issue Code Table'!C:C,MATCH(N:N,'Issue Code Table'!A:A,0)),IF(M5="Critical",6,IF(M5="Significant",5,IF(M5="Moderate",3,2))))</f>
        <v>6</v>
      </c>
    </row>
    <row r="6" spans="1:28" ht="293.25" x14ac:dyDescent="0.25">
      <c r="A6" s="102" t="s">
        <v>228</v>
      </c>
      <c r="B6" s="142" t="s">
        <v>229</v>
      </c>
      <c r="C6" s="142" t="s">
        <v>230</v>
      </c>
      <c r="D6" s="102" t="s">
        <v>1900</v>
      </c>
      <c r="E6" s="142" t="s">
        <v>33</v>
      </c>
      <c r="F6" s="142" t="s">
        <v>34</v>
      </c>
      <c r="G6" s="151" t="s">
        <v>1972</v>
      </c>
      <c r="H6" s="154" t="s">
        <v>231</v>
      </c>
      <c r="I6" s="154"/>
      <c r="J6" s="151"/>
      <c r="K6" s="154" t="s">
        <v>232</v>
      </c>
      <c r="L6" s="154"/>
      <c r="M6" s="151" t="s">
        <v>214</v>
      </c>
      <c r="N6" s="154" t="s">
        <v>215</v>
      </c>
      <c r="O6" s="154" t="s">
        <v>216</v>
      </c>
      <c r="P6" s="150"/>
      <c r="Q6" s="151">
        <v>1</v>
      </c>
      <c r="R6" s="154" t="s">
        <v>32</v>
      </c>
      <c r="S6" s="154" t="s">
        <v>35</v>
      </c>
      <c r="T6" s="152" t="s">
        <v>36</v>
      </c>
      <c r="U6" s="153" t="s">
        <v>1980</v>
      </c>
      <c r="V6" s="151" t="s">
        <v>1985</v>
      </c>
      <c r="W6" s="154" t="s">
        <v>233</v>
      </c>
      <c r="X6" s="149"/>
      <c r="Y6" s="152"/>
      <c r="Z6" s="153"/>
      <c r="AA6" s="152"/>
      <c r="AB6" s="155">
        <f>IF(OR(I6="Fail",ISBLANK(I6)),INDEX('Issue Code Table'!C:C,MATCH(N:N,'Issue Code Table'!A:A,0)),IF(M6="Critical",6,IF(M6="Significant",5,IF(M6="Moderate",3,2))))</f>
        <v>5</v>
      </c>
    </row>
    <row r="7" spans="1:28" ht="216.75" x14ac:dyDescent="0.25">
      <c r="A7" s="140" t="s">
        <v>234</v>
      </c>
      <c r="B7" s="140" t="s">
        <v>235</v>
      </c>
      <c r="C7" s="141" t="s">
        <v>236</v>
      </c>
      <c r="D7" s="140" t="s">
        <v>1900</v>
      </c>
      <c r="E7" s="140" t="s">
        <v>38</v>
      </c>
      <c r="F7" s="141" t="s">
        <v>39</v>
      </c>
      <c r="G7" s="156" t="s">
        <v>43</v>
      </c>
      <c r="H7" s="156" t="s">
        <v>237</v>
      </c>
      <c r="I7" s="157"/>
      <c r="J7" s="156"/>
      <c r="K7" s="156" t="s">
        <v>238</v>
      </c>
      <c r="L7" s="157"/>
      <c r="M7" s="156" t="s">
        <v>239</v>
      </c>
      <c r="N7" s="156" t="s">
        <v>240</v>
      </c>
      <c r="O7" s="157" t="s">
        <v>241</v>
      </c>
      <c r="P7" s="158"/>
      <c r="Q7" s="159">
        <v>2.1</v>
      </c>
      <c r="R7" s="156" t="s">
        <v>37</v>
      </c>
      <c r="S7" s="157" t="s">
        <v>40</v>
      </c>
      <c r="T7" s="160" t="s">
        <v>41</v>
      </c>
      <c r="U7" s="161" t="s">
        <v>42</v>
      </c>
      <c r="V7" s="159" t="s">
        <v>242</v>
      </c>
      <c r="W7" s="156"/>
      <c r="X7" s="162"/>
      <c r="Y7" s="160"/>
      <c r="Z7" s="161"/>
      <c r="AA7" s="160"/>
      <c r="AB7" s="163" t="e">
        <f>IF(OR(I7="Fail",ISBLANK(I7)),INDEX('Issue Code Table'!C:C,MATCH(N:N,'Issue Code Table'!A:A,0)),IF(M7="Critical",6,IF(M7="Significant",5,IF(M7="Moderate",3,2))))</f>
        <v>#N/A</v>
      </c>
    </row>
    <row r="8" spans="1:28" ht="293.25" x14ac:dyDescent="0.25">
      <c r="A8" s="102" t="s">
        <v>243</v>
      </c>
      <c r="B8" s="142" t="s">
        <v>235</v>
      </c>
      <c r="C8" s="142" t="s">
        <v>236</v>
      </c>
      <c r="D8" s="102" t="s">
        <v>1900</v>
      </c>
      <c r="E8" s="142" t="s">
        <v>45</v>
      </c>
      <c r="F8" s="142" t="s">
        <v>46</v>
      </c>
      <c r="G8" s="151" t="s">
        <v>50</v>
      </c>
      <c r="H8" s="154" t="s">
        <v>244</v>
      </c>
      <c r="I8" s="154"/>
      <c r="J8" s="151"/>
      <c r="K8" s="154" t="s">
        <v>245</v>
      </c>
      <c r="L8" s="154"/>
      <c r="M8" s="151" t="s">
        <v>239</v>
      </c>
      <c r="N8" s="154" t="s">
        <v>246</v>
      </c>
      <c r="O8" s="154" t="s">
        <v>247</v>
      </c>
      <c r="P8" s="150"/>
      <c r="Q8" s="151">
        <v>2.1</v>
      </c>
      <c r="R8" s="154" t="s">
        <v>44</v>
      </c>
      <c r="S8" s="154" t="s">
        <v>47</v>
      </c>
      <c r="T8" s="152" t="s">
        <v>48</v>
      </c>
      <c r="U8" s="153" t="s">
        <v>49</v>
      </c>
      <c r="V8" s="151" t="s">
        <v>248</v>
      </c>
      <c r="W8" s="154"/>
      <c r="X8" s="149"/>
      <c r="Y8" s="152"/>
      <c r="Z8" s="153"/>
      <c r="AA8" s="152"/>
      <c r="AB8" s="155">
        <f>IF(OR(I8="Fail",ISBLANK(I8)),INDEX('Issue Code Table'!C:C,MATCH(N:N,'Issue Code Table'!A:A,0)),IF(M8="Critical",6,IF(M8="Significant",5,IF(M8="Moderate",3,2))))</f>
        <v>2</v>
      </c>
    </row>
    <row r="9" spans="1:28" ht="242.25" x14ac:dyDescent="0.25">
      <c r="A9" s="140" t="s">
        <v>249</v>
      </c>
      <c r="B9" s="140" t="s">
        <v>250</v>
      </c>
      <c r="C9" s="141" t="s">
        <v>251</v>
      </c>
      <c r="D9" s="140" t="s">
        <v>1900</v>
      </c>
      <c r="E9" s="140" t="s">
        <v>52</v>
      </c>
      <c r="F9" s="141" t="s">
        <v>53</v>
      </c>
      <c r="G9" s="156" t="s">
        <v>1973</v>
      </c>
      <c r="H9" s="156" t="s">
        <v>1976</v>
      </c>
      <c r="I9" s="157"/>
      <c r="J9" s="156"/>
      <c r="K9" s="156" t="s">
        <v>1978</v>
      </c>
      <c r="L9" s="157"/>
      <c r="M9" s="156" t="s">
        <v>252</v>
      </c>
      <c r="N9" s="156" t="s">
        <v>253</v>
      </c>
      <c r="O9" s="157" t="s">
        <v>254</v>
      </c>
      <c r="P9" s="158"/>
      <c r="Q9" s="159">
        <v>2.1</v>
      </c>
      <c r="R9" s="156" t="s">
        <v>51</v>
      </c>
      <c r="S9" s="157" t="s">
        <v>54</v>
      </c>
      <c r="T9" s="160" t="s">
        <v>55</v>
      </c>
      <c r="U9" s="161" t="s">
        <v>1981</v>
      </c>
      <c r="V9" s="159" t="s">
        <v>1986</v>
      </c>
      <c r="W9" s="156"/>
      <c r="X9" s="162"/>
      <c r="Y9" s="160"/>
      <c r="Z9" s="161"/>
      <c r="AA9" s="160"/>
      <c r="AB9" s="163">
        <f>IF(OR(I9="Fail",ISBLANK(I9)),INDEX('Issue Code Table'!C:C,MATCH(N:N,'Issue Code Table'!A:A,0)),IF(M9="Critical",6,IF(M9="Significant",5,IF(M9="Moderate",3,2))))</f>
        <v>3</v>
      </c>
    </row>
    <row r="10" spans="1:28" ht="409.5" x14ac:dyDescent="0.25">
      <c r="A10" s="102" t="s">
        <v>255</v>
      </c>
      <c r="B10" s="142" t="s">
        <v>250</v>
      </c>
      <c r="C10" s="142" t="s">
        <v>251</v>
      </c>
      <c r="D10" s="102" t="s">
        <v>1900</v>
      </c>
      <c r="E10" s="142" t="s">
        <v>57</v>
      </c>
      <c r="F10" s="142" t="s">
        <v>58</v>
      </c>
      <c r="G10" s="151" t="s">
        <v>61</v>
      </c>
      <c r="H10" s="154" t="s">
        <v>256</v>
      </c>
      <c r="I10" s="154"/>
      <c r="J10" s="151"/>
      <c r="K10" s="154" t="s">
        <v>1952</v>
      </c>
      <c r="L10" s="154"/>
      <c r="M10" s="151" t="s">
        <v>252</v>
      </c>
      <c r="N10" s="154" t="s">
        <v>253</v>
      </c>
      <c r="O10" s="154" t="s">
        <v>254</v>
      </c>
      <c r="P10" s="150"/>
      <c r="Q10" s="151">
        <v>2.1</v>
      </c>
      <c r="R10" s="154" t="s">
        <v>56</v>
      </c>
      <c r="S10" s="154" t="s">
        <v>59</v>
      </c>
      <c r="T10" s="152" t="s">
        <v>55</v>
      </c>
      <c r="U10" s="153" t="s">
        <v>60</v>
      </c>
      <c r="V10" s="151" t="s">
        <v>257</v>
      </c>
      <c r="W10" s="154"/>
      <c r="X10" s="149"/>
      <c r="Y10" s="152"/>
      <c r="Z10" s="153"/>
      <c r="AA10" s="152"/>
      <c r="AB10" s="155">
        <f>IF(OR(I10="Fail",ISBLANK(I10)),INDEX('Issue Code Table'!C:C,MATCH(N:N,'Issue Code Table'!A:A,0)),IF(M10="Critical",6,IF(M10="Significant",5,IF(M10="Moderate",3,2))))</f>
        <v>3</v>
      </c>
    </row>
    <row r="11" spans="1:28" ht="178.5" x14ac:dyDescent="0.25">
      <c r="A11" s="140" t="s">
        <v>258</v>
      </c>
      <c r="B11" s="140" t="s">
        <v>504</v>
      </c>
      <c r="C11" s="141" t="s">
        <v>505</v>
      </c>
      <c r="D11" s="140" t="s">
        <v>1900</v>
      </c>
      <c r="E11" s="140" t="s">
        <v>63</v>
      </c>
      <c r="F11" s="141" t="s">
        <v>64</v>
      </c>
      <c r="G11" s="156" t="s">
        <v>67</v>
      </c>
      <c r="H11" s="156" t="s">
        <v>259</v>
      </c>
      <c r="I11" s="157"/>
      <c r="J11" s="156"/>
      <c r="K11" s="156" t="s">
        <v>260</v>
      </c>
      <c r="L11" s="157"/>
      <c r="M11" s="156" t="s">
        <v>214</v>
      </c>
      <c r="N11" s="156" t="s">
        <v>261</v>
      </c>
      <c r="O11" s="157" t="s">
        <v>262</v>
      </c>
      <c r="P11" s="158"/>
      <c r="Q11" s="159">
        <v>2.1</v>
      </c>
      <c r="R11" s="156" t="s">
        <v>62</v>
      </c>
      <c r="S11" s="157" t="s">
        <v>65</v>
      </c>
      <c r="T11" s="160"/>
      <c r="U11" s="161" t="s">
        <v>66</v>
      </c>
      <c r="V11" s="159" t="s">
        <v>263</v>
      </c>
      <c r="W11" s="156" t="s">
        <v>264</v>
      </c>
      <c r="X11" s="162"/>
      <c r="Y11" s="160"/>
      <c r="Z11" s="161"/>
      <c r="AA11" s="160"/>
      <c r="AB11" s="163">
        <f>IF(OR(I11="Fail",ISBLANK(I11)),INDEX('Issue Code Table'!C:C,MATCH(N:N,'Issue Code Table'!A:A,0)),IF(M11="Critical",6,IF(M11="Significant",5,IF(M11="Moderate",3,2))))</f>
        <v>6</v>
      </c>
    </row>
    <row r="12" spans="1:28" ht="395.25" x14ac:dyDescent="0.25">
      <c r="A12" s="102" t="s">
        <v>265</v>
      </c>
      <c r="B12" s="142" t="s">
        <v>266</v>
      </c>
      <c r="C12" s="142" t="s">
        <v>267</v>
      </c>
      <c r="D12" s="102" t="s">
        <v>1900</v>
      </c>
      <c r="E12" s="142" t="s">
        <v>69</v>
      </c>
      <c r="F12" s="142" t="s">
        <v>70</v>
      </c>
      <c r="G12" s="151" t="s">
        <v>73</v>
      </c>
      <c r="H12" s="154" t="s">
        <v>268</v>
      </c>
      <c r="I12" s="154"/>
      <c r="J12" s="151"/>
      <c r="K12" s="154" t="s">
        <v>269</v>
      </c>
      <c r="L12" s="154" t="s">
        <v>1875</v>
      </c>
      <c r="M12" s="151" t="s">
        <v>214</v>
      </c>
      <c r="N12" s="154" t="s">
        <v>270</v>
      </c>
      <c r="O12" s="154" t="s">
        <v>271</v>
      </c>
      <c r="P12" s="150"/>
      <c r="Q12" s="151">
        <v>2.2000000000000002</v>
      </c>
      <c r="R12" s="154" t="s">
        <v>68</v>
      </c>
      <c r="S12" s="154" t="s">
        <v>71</v>
      </c>
      <c r="T12" s="152" t="s">
        <v>72</v>
      </c>
      <c r="U12" s="153" t="s">
        <v>1883</v>
      </c>
      <c r="V12" s="151" t="s">
        <v>272</v>
      </c>
      <c r="W12" s="154" t="s">
        <v>273</v>
      </c>
      <c r="X12" s="149"/>
      <c r="Y12" s="152"/>
      <c r="Z12" s="153"/>
      <c r="AA12" s="152"/>
      <c r="AB12" s="155">
        <f>IF(OR(I12="Fail",ISBLANK(I12)),INDEX('Issue Code Table'!C:C,MATCH(N:N,'Issue Code Table'!A:A,0)),IF(M12="Critical",6,IF(M12="Significant",5,IF(M12="Moderate",3,2))))</f>
        <v>6</v>
      </c>
    </row>
    <row r="13" spans="1:28" ht="127.5" x14ac:dyDescent="0.25">
      <c r="A13" s="140" t="s">
        <v>274</v>
      </c>
      <c r="B13" s="140" t="s">
        <v>275</v>
      </c>
      <c r="C13" s="141" t="s">
        <v>276</v>
      </c>
      <c r="D13" s="140" t="s">
        <v>1900</v>
      </c>
      <c r="E13" s="140" t="s">
        <v>75</v>
      </c>
      <c r="F13" s="141" t="s">
        <v>76</v>
      </c>
      <c r="G13" s="156" t="s">
        <v>80</v>
      </c>
      <c r="H13" s="156" t="s">
        <v>277</v>
      </c>
      <c r="I13" s="157"/>
      <c r="J13" s="156"/>
      <c r="K13" s="156" t="s">
        <v>278</v>
      </c>
      <c r="L13" s="157" t="s">
        <v>1881</v>
      </c>
      <c r="M13" s="156" t="s">
        <v>214</v>
      </c>
      <c r="N13" s="156" t="s">
        <v>279</v>
      </c>
      <c r="O13" s="157" t="s">
        <v>280</v>
      </c>
      <c r="P13" s="158"/>
      <c r="Q13" s="159">
        <v>2.2000000000000002</v>
      </c>
      <c r="R13" s="156" t="s">
        <v>74</v>
      </c>
      <c r="S13" s="157" t="s">
        <v>77</v>
      </c>
      <c r="T13" s="160" t="s">
        <v>78</v>
      </c>
      <c r="U13" s="161" t="s">
        <v>79</v>
      </c>
      <c r="V13" s="159" t="s">
        <v>1882</v>
      </c>
      <c r="W13" s="156" t="s">
        <v>281</v>
      </c>
      <c r="X13" s="162"/>
      <c r="Y13" s="160"/>
      <c r="Z13" s="161"/>
      <c r="AA13" s="160"/>
      <c r="AB13" s="163">
        <f>IF(OR(I13="Fail",ISBLANK(I13)),INDEX('Issue Code Table'!C:C,MATCH(N:N,'Issue Code Table'!A:A,0)),IF(M13="Critical",6,IF(M13="Significant",5,IF(M13="Moderate",3,2))))</f>
        <v>5</v>
      </c>
    </row>
    <row r="14" spans="1:28" ht="89.25" x14ac:dyDescent="0.25">
      <c r="A14" s="102" t="s">
        <v>285</v>
      </c>
      <c r="B14" s="142" t="s">
        <v>266</v>
      </c>
      <c r="C14" s="142" t="s">
        <v>267</v>
      </c>
      <c r="D14" s="102" t="s">
        <v>1900</v>
      </c>
      <c r="E14" s="142" t="s">
        <v>82</v>
      </c>
      <c r="F14" s="142" t="s">
        <v>83</v>
      </c>
      <c r="G14" s="151" t="s">
        <v>86</v>
      </c>
      <c r="H14" s="154" t="s">
        <v>286</v>
      </c>
      <c r="I14" s="154"/>
      <c r="J14" s="151"/>
      <c r="K14" s="154" t="s">
        <v>287</v>
      </c>
      <c r="L14" s="154"/>
      <c r="M14" s="151" t="s">
        <v>214</v>
      </c>
      <c r="N14" s="154" t="s">
        <v>261</v>
      </c>
      <c r="O14" s="154" t="s">
        <v>262</v>
      </c>
      <c r="P14" s="150"/>
      <c r="Q14" s="151" t="s">
        <v>1847</v>
      </c>
      <c r="R14" s="154" t="s">
        <v>81</v>
      </c>
      <c r="S14" s="154" t="s">
        <v>84</v>
      </c>
      <c r="T14" s="152" t="s">
        <v>85</v>
      </c>
      <c r="U14" s="153" t="s">
        <v>1880</v>
      </c>
      <c r="V14" s="151" t="s">
        <v>86</v>
      </c>
      <c r="W14" s="154" t="s">
        <v>286</v>
      </c>
      <c r="X14" s="149"/>
      <c r="Y14" s="152"/>
      <c r="Z14" s="153"/>
      <c r="AA14" s="152"/>
      <c r="AB14" s="155">
        <f>IF(OR(I14="Fail",ISBLANK(I14)),INDEX('Issue Code Table'!C:C,MATCH(N:N,'Issue Code Table'!A:A,0)),IF(M14="Critical",6,IF(M14="Significant",5,IF(M14="Moderate",3,2))))</f>
        <v>6</v>
      </c>
    </row>
    <row r="15" spans="1:28" ht="409.5" x14ac:dyDescent="0.25">
      <c r="A15" s="140" t="s">
        <v>288</v>
      </c>
      <c r="B15" s="140" t="s">
        <v>504</v>
      </c>
      <c r="C15" s="141" t="s">
        <v>505</v>
      </c>
      <c r="D15" s="140" t="s">
        <v>1900</v>
      </c>
      <c r="E15" s="140" t="s">
        <v>88</v>
      </c>
      <c r="F15" s="141" t="s">
        <v>89</v>
      </c>
      <c r="G15" s="156" t="s">
        <v>92</v>
      </c>
      <c r="H15" s="156" t="s">
        <v>291</v>
      </c>
      <c r="I15" s="157"/>
      <c r="J15" s="156"/>
      <c r="K15" s="156" t="s">
        <v>292</v>
      </c>
      <c r="L15" s="157"/>
      <c r="M15" s="156" t="s">
        <v>214</v>
      </c>
      <c r="N15" s="156" t="s">
        <v>293</v>
      </c>
      <c r="O15" s="157" t="s">
        <v>294</v>
      </c>
      <c r="P15" s="158"/>
      <c r="Q15" s="159">
        <v>2.4</v>
      </c>
      <c r="R15" s="156" t="s">
        <v>87</v>
      </c>
      <c r="S15" s="157" t="s">
        <v>90</v>
      </c>
      <c r="T15" s="160" t="s">
        <v>91</v>
      </c>
      <c r="U15" s="161" t="s">
        <v>1982</v>
      </c>
      <c r="V15" s="159" t="s">
        <v>1987</v>
      </c>
      <c r="W15" s="156" t="s">
        <v>295</v>
      </c>
      <c r="X15" s="162"/>
      <c r="Y15" s="160"/>
      <c r="Z15" s="161"/>
      <c r="AA15" s="160"/>
      <c r="AB15" s="163">
        <f>IF(OR(I15="Fail",ISBLANK(I15)),INDEX('Issue Code Table'!C:C,MATCH(N:N,'Issue Code Table'!A:A,0)),IF(M15="Critical",6,IF(M15="Significant",5,IF(M15="Moderate",3,2))))</f>
        <v>5</v>
      </c>
    </row>
    <row r="16" spans="1:28" ht="409.5" x14ac:dyDescent="0.25">
      <c r="A16" s="102" t="s">
        <v>296</v>
      </c>
      <c r="B16" s="142" t="s">
        <v>289</v>
      </c>
      <c r="C16" s="142" t="s">
        <v>290</v>
      </c>
      <c r="D16" s="102" t="s">
        <v>1900</v>
      </c>
      <c r="E16" s="142" t="s">
        <v>94</v>
      </c>
      <c r="F16" s="142" t="s">
        <v>95</v>
      </c>
      <c r="G16" s="151" t="s">
        <v>98</v>
      </c>
      <c r="H16" s="154" t="s">
        <v>297</v>
      </c>
      <c r="I16" s="154"/>
      <c r="J16" s="151"/>
      <c r="K16" s="154" t="s">
        <v>298</v>
      </c>
      <c r="L16" s="154"/>
      <c r="M16" s="151" t="s">
        <v>214</v>
      </c>
      <c r="N16" s="154" t="s">
        <v>293</v>
      </c>
      <c r="O16" s="154" t="s">
        <v>294</v>
      </c>
      <c r="P16" s="150"/>
      <c r="Q16" s="151">
        <v>2.4</v>
      </c>
      <c r="R16" s="154" t="s">
        <v>93</v>
      </c>
      <c r="S16" s="154" t="s">
        <v>96</v>
      </c>
      <c r="T16" s="152"/>
      <c r="U16" s="153" t="s">
        <v>97</v>
      </c>
      <c r="V16" s="151" t="s">
        <v>299</v>
      </c>
      <c r="W16" s="154" t="s">
        <v>300</v>
      </c>
      <c r="X16" s="149"/>
      <c r="Y16" s="152"/>
      <c r="Z16" s="153"/>
      <c r="AA16" s="152"/>
      <c r="AB16" s="155">
        <f>IF(OR(I16="Fail",ISBLANK(I16)),INDEX('Issue Code Table'!C:C,MATCH(N:N,'Issue Code Table'!A:A,0)),IF(M16="Critical",6,IF(M16="Significant",5,IF(M16="Moderate",3,2))))</f>
        <v>5</v>
      </c>
    </row>
    <row r="17" spans="1:28" ht="178.5" x14ac:dyDescent="0.25">
      <c r="A17" s="140" t="s">
        <v>301</v>
      </c>
      <c r="B17" s="140" t="s">
        <v>302</v>
      </c>
      <c r="C17" s="141" t="s">
        <v>303</v>
      </c>
      <c r="D17" s="140" t="s">
        <v>1900</v>
      </c>
      <c r="E17" s="140" t="s">
        <v>100</v>
      </c>
      <c r="F17" s="141" t="s">
        <v>101</v>
      </c>
      <c r="G17" s="156" t="s">
        <v>104</v>
      </c>
      <c r="H17" s="156" t="s">
        <v>1899</v>
      </c>
      <c r="I17" s="157"/>
      <c r="J17" s="156"/>
      <c r="K17" s="156" t="s">
        <v>1953</v>
      </c>
      <c r="L17" s="157" t="s">
        <v>1884</v>
      </c>
      <c r="M17" s="156" t="s">
        <v>252</v>
      </c>
      <c r="N17" s="156" t="s">
        <v>304</v>
      </c>
      <c r="O17" s="157" t="s">
        <v>305</v>
      </c>
      <c r="P17" s="158"/>
      <c r="Q17" s="159">
        <v>2.4</v>
      </c>
      <c r="R17" s="156" t="s">
        <v>99</v>
      </c>
      <c r="S17" s="157" t="s">
        <v>102</v>
      </c>
      <c r="T17" s="160" t="s">
        <v>103</v>
      </c>
      <c r="U17" s="161" t="s">
        <v>1879</v>
      </c>
      <c r="V17" s="159" t="s">
        <v>306</v>
      </c>
      <c r="W17" s="156"/>
      <c r="X17" s="162"/>
      <c r="Y17" s="160"/>
      <c r="Z17" s="161"/>
      <c r="AA17" s="160"/>
      <c r="AB17" s="163">
        <f>IF(OR(I17="Fail",ISBLANK(I17)),INDEX('Issue Code Table'!C:C,MATCH(N:N,'Issue Code Table'!A:A,0)),IF(M17="Critical",6,IF(M17="Significant",5,IF(M17="Moderate",3,2))))</f>
        <v>4</v>
      </c>
    </row>
    <row r="18" spans="1:28" ht="280.5" x14ac:dyDescent="0.25">
      <c r="A18" s="102" t="s">
        <v>307</v>
      </c>
      <c r="B18" s="142" t="s">
        <v>308</v>
      </c>
      <c r="C18" s="142" t="s">
        <v>309</v>
      </c>
      <c r="D18" s="102" t="s">
        <v>1900</v>
      </c>
      <c r="E18" s="142" t="s">
        <v>106</v>
      </c>
      <c r="F18" s="142" t="s">
        <v>107</v>
      </c>
      <c r="G18" s="151" t="s">
        <v>1974</v>
      </c>
      <c r="H18" s="154" t="s">
        <v>310</v>
      </c>
      <c r="I18" s="154"/>
      <c r="J18" s="151"/>
      <c r="K18" s="154" t="s">
        <v>311</v>
      </c>
      <c r="L18" s="154"/>
      <c r="M18" s="151" t="s">
        <v>214</v>
      </c>
      <c r="N18" s="154" t="s">
        <v>283</v>
      </c>
      <c r="O18" s="154" t="s">
        <v>284</v>
      </c>
      <c r="P18" s="150"/>
      <c r="Q18" s="151">
        <v>2.4</v>
      </c>
      <c r="R18" s="154" t="s">
        <v>105</v>
      </c>
      <c r="S18" s="154" t="s">
        <v>108</v>
      </c>
      <c r="T18" s="152"/>
      <c r="U18" s="153" t="s">
        <v>1878</v>
      </c>
      <c r="V18" s="151" t="s">
        <v>1988</v>
      </c>
      <c r="W18" s="154" t="s">
        <v>312</v>
      </c>
      <c r="X18" s="149"/>
      <c r="Y18" s="152"/>
      <c r="Z18" s="153"/>
      <c r="AA18" s="152"/>
      <c r="AB18" s="155">
        <f>IF(OR(I18="Fail",ISBLANK(I18)),INDEX('Issue Code Table'!C:C,MATCH(N:N,'Issue Code Table'!A:A,0)),IF(M18="Critical",6,IF(M18="Significant",5,IF(M18="Moderate",3,2))))</f>
        <v>6</v>
      </c>
    </row>
    <row r="19" spans="1:28" ht="409.5" x14ac:dyDescent="0.25">
      <c r="A19" s="140" t="s">
        <v>313</v>
      </c>
      <c r="B19" s="140" t="s">
        <v>314</v>
      </c>
      <c r="C19" s="141" t="s">
        <v>315</v>
      </c>
      <c r="D19" s="140" t="s">
        <v>1900</v>
      </c>
      <c r="E19" s="140" t="s">
        <v>110</v>
      </c>
      <c r="F19" s="141" t="s">
        <v>111</v>
      </c>
      <c r="G19" s="156" t="s">
        <v>114</v>
      </c>
      <c r="H19" s="156" t="s">
        <v>316</v>
      </c>
      <c r="I19" s="157"/>
      <c r="J19" s="156"/>
      <c r="K19" s="156" t="s">
        <v>317</v>
      </c>
      <c r="L19" s="157"/>
      <c r="M19" s="156" t="s">
        <v>214</v>
      </c>
      <c r="N19" s="156" t="s">
        <v>224</v>
      </c>
      <c r="O19" s="157" t="s">
        <v>225</v>
      </c>
      <c r="P19" s="158"/>
      <c r="Q19" s="159">
        <v>2.4</v>
      </c>
      <c r="R19" s="156" t="s">
        <v>109</v>
      </c>
      <c r="S19" s="157" t="s">
        <v>112</v>
      </c>
      <c r="T19" s="160" t="s">
        <v>113</v>
      </c>
      <c r="U19" s="161" t="s">
        <v>1877</v>
      </c>
      <c r="V19" s="159" t="s">
        <v>318</v>
      </c>
      <c r="W19" s="156" t="s">
        <v>319</v>
      </c>
      <c r="X19" s="162"/>
      <c r="Y19" s="160"/>
      <c r="Z19" s="161"/>
      <c r="AA19" s="160"/>
      <c r="AB19" s="163">
        <f>IF(OR(I19="Fail",ISBLANK(I19)),INDEX('Issue Code Table'!C:C,MATCH(N:N,'Issue Code Table'!A:A,0)),IF(M19="Critical",6,IF(M19="Significant",5,IF(M19="Moderate",3,2))))</f>
        <v>6</v>
      </c>
    </row>
    <row r="20" spans="1:28" ht="344.25" x14ac:dyDescent="0.25">
      <c r="A20" s="102" t="s">
        <v>320</v>
      </c>
      <c r="B20" s="142" t="s">
        <v>321</v>
      </c>
      <c r="C20" s="142" t="s">
        <v>322</v>
      </c>
      <c r="D20" s="102" t="s">
        <v>1900</v>
      </c>
      <c r="E20" s="142" t="s">
        <v>129</v>
      </c>
      <c r="F20" s="142" t="s">
        <v>130</v>
      </c>
      <c r="G20" s="151" t="s">
        <v>134</v>
      </c>
      <c r="H20" s="154" t="s">
        <v>323</v>
      </c>
      <c r="I20" s="154"/>
      <c r="J20" s="151"/>
      <c r="K20" s="154" t="s">
        <v>323</v>
      </c>
      <c r="L20" s="154"/>
      <c r="M20" s="151" t="s">
        <v>214</v>
      </c>
      <c r="N20" s="154" t="s">
        <v>215</v>
      </c>
      <c r="O20" s="154" t="s">
        <v>216</v>
      </c>
      <c r="P20" s="150"/>
      <c r="Q20" s="151">
        <v>2.5</v>
      </c>
      <c r="R20" s="154" t="s">
        <v>128</v>
      </c>
      <c r="S20" s="154" t="s">
        <v>131</v>
      </c>
      <c r="T20" s="152" t="s">
        <v>132</v>
      </c>
      <c r="U20" s="153" t="s">
        <v>1891</v>
      </c>
      <c r="V20" s="151" t="s">
        <v>324</v>
      </c>
      <c r="W20" s="154" t="s">
        <v>325</v>
      </c>
      <c r="X20" s="149"/>
      <c r="Y20" s="152"/>
      <c r="Z20" s="153"/>
      <c r="AA20" s="152"/>
      <c r="AB20" s="155">
        <f>IF(OR(I20="Fail",ISBLANK(I20)),INDEX('Issue Code Table'!C:C,MATCH(N:N,'Issue Code Table'!A:A,0)),IF(M20="Critical",6,IF(M20="Significant",5,IF(M20="Moderate",3,2))))</f>
        <v>5</v>
      </c>
    </row>
    <row r="21" spans="1:28" ht="409.5" x14ac:dyDescent="0.25">
      <c r="A21" s="140" t="s">
        <v>326</v>
      </c>
      <c r="B21" s="140" t="s">
        <v>504</v>
      </c>
      <c r="C21" s="141" t="s">
        <v>505</v>
      </c>
      <c r="D21" s="140" t="s">
        <v>1900</v>
      </c>
      <c r="E21" s="140" t="s">
        <v>137</v>
      </c>
      <c r="F21" s="141" t="s">
        <v>138</v>
      </c>
      <c r="G21" s="156" t="s">
        <v>1975</v>
      </c>
      <c r="H21" s="156" t="s">
        <v>327</v>
      </c>
      <c r="I21" s="157"/>
      <c r="J21" s="156"/>
      <c r="K21" s="156" t="s">
        <v>1954</v>
      </c>
      <c r="L21" s="157"/>
      <c r="M21" s="156" t="s">
        <v>214</v>
      </c>
      <c r="N21" s="156" t="s">
        <v>215</v>
      </c>
      <c r="O21" s="157" t="s">
        <v>216</v>
      </c>
      <c r="P21" s="158"/>
      <c r="Q21" s="159">
        <v>2.5</v>
      </c>
      <c r="R21" s="156" t="s">
        <v>136</v>
      </c>
      <c r="S21" s="157" t="s">
        <v>139</v>
      </c>
      <c r="T21" s="160" t="s">
        <v>140</v>
      </c>
      <c r="U21" s="161" t="s">
        <v>1983</v>
      </c>
      <c r="V21" s="159" t="s">
        <v>1989</v>
      </c>
      <c r="W21" s="156" t="s">
        <v>328</v>
      </c>
      <c r="X21" s="162"/>
      <c r="Y21" s="160"/>
      <c r="Z21" s="161"/>
      <c r="AA21" s="160"/>
      <c r="AB21" s="163">
        <f>IF(OR(I21="Fail",ISBLANK(I21)),INDEX('Issue Code Table'!C:C,MATCH(N:N,'Issue Code Table'!A:A,0)),IF(M21="Critical",6,IF(M21="Significant",5,IF(M21="Moderate",3,2))))</f>
        <v>5</v>
      </c>
    </row>
    <row r="22" spans="1:28" ht="357" x14ac:dyDescent="0.25">
      <c r="A22" s="102" t="s">
        <v>329</v>
      </c>
      <c r="B22" s="142" t="s">
        <v>504</v>
      </c>
      <c r="C22" s="142" t="s">
        <v>505</v>
      </c>
      <c r="D22" s="102" t="s">
        <v>1900</v>
      </c>
      <c r="E22" s="142" t="s">
        <v>1955</v>
      </c>
      <c r="F22" s="142" t="s">
        <v>142</v>
      </c>
      <c r="G22" s="151" t="s">
        <v>145</v>
      </c>
      <c r="H22" s="154" t="s">
        <v>1956</v>
      </c>
      <c r="I22" s="154"/>
      <c r="J22" s="151"/>
      <c r="K22" s="154" t="s">
        <v>1957</v>
      </c>
      <c r="L22" s="154"/>
      <c r="M22" s="151" t="s">
        <v>214</v>
      </c>
      <c r="N22" s="154" t="s">
        <v>215</v>
      </c>
      <c r="O22" s="154" t="s">
        <v>216</v>
      </c>
      <c r="P22" s="150"/>
      <c r="Q22" s="151">
        <v>2.5</v>
      </c>
      <c r="R22" s="154" t="s">
        <v>141</v>
      </c>
      <c r="S22" s="154" t="s">
        <v>143</v>
      </c>
      <c r="T22" s="152"/>
      <c r="U22" s="153" t="s">
        <v>144</v>
      </c>
      <c r="V22" s="151" t="s">
        <v>1958</v>
      </c>
      <c r="W22" s="154" t="s">
        <v>1959</v>
      </c>
      <c r="X22" s="149"/>
      <c r="Y22" s="152"/>
      <c r="Z22" s="153"/>
      <c r="AA22" s="152"/>
      <c r="AB22" s="155">
        <f>IF(OR(I22="Fail",ISBLANK(I22)),INDEX('Issue Code Table'!C:C,MATCH(N:N,'Issue Code Table'!A:A,0)),IF(M22="Critical",6,IF(M22="Significant",5,IF(M22="Moderate",3,2))))</f>
        <v>5</v>
      </c>
    </row>
    <row r="23" spans="1:28" ht="409.5" x14ac:dyDescent="0.25">
      <c r="A23" s="140" t="s">
        <v>330</v>
      </c>
      <c r="B23" s="140" t="s">
        <v>314</v>
      </c>
      <c r="C23" s="141" t="s">
        <v>315</v>
      </c>
      <c r="D23" s="140" t="s">
        <v>1900</v>
      </c>
      <c r="E23" s="140" t="s">
        <v>146</v>
      </c>
      <c r="F23" s="141" t="s">
        <v>147</v>
      </c>
      <c r="G23" s="156" t="s">
        <v>150</v>
      </c>
      <c r="H23" s="156" t="s">
        <v>1887</v>
      </c>
      <c r="I23" s="157"/>
      <c r="J23" s="156"/>
      <c r="K23" s="156" t="s">
        <v>1888</v>
      </c>
      <c r="L23" s="157"/>
      <c r="M23" s="156" t="s">
        <v>214</v>
      </c>
      <c r="N23" s="156" t="s">
        <v>224</v>
      </c>
      <c r="O23" s="157" t="s">
        <v>331</v>
      </c>
      <c r="P23" s="158"/>
      <c r="Q23" s="159">
        <v>3</v>
      </c>
      <c r="R23" s="156" t="s">
        <v>115</v>
      </c>
      <c r="S23" s="157" t="s">
        <v>148</v>
      </c>
      <c r="T23" s="160"/>
      <c r="U23" s="161" t="s">
        <v>149</v>
      </c>
      <c r="V23" s="159" t="s">
        <v>1885</v>
      </c>
      <c r="W23" s="156" t="s">
        <v>1886</v>
      </c>
      <c r="X23" s="162"/>
      <c r="Y23" s="160"/>
      <c r="Z23" s="161"/>
      <c r="AA23" s="160"/>
      <c r="AB23" s="163">
        <f>IF(OR(I23="Fail",ISBLANK(I23)),INDEX('Issue Code Table'!C:C,MATCH(N:N,'Issue Code Table'!A:A,0)),IF(M23="Critical",6,IF(M23="Significant",5,IF(M23="Moderate",3,2))))</f>
        <v>6</v>
      </c>
    </row>
    <row r="24" spans="1:28" ht="102" x14ac:dyDescent="0.25">
      <c r="A24" s="102" t="s">
        <v>332</v>
      </c>
      <c r="B24" s="142" t="s">
        <v>618</v>
      </c>
      <c r="C24" s="142" t="s">
        <v>619</v>
      </c>
      <c r="D24" s="102" t="s">
        <v>1900</v>
      </c>
      <c r="E24" s="142" t="s">
        <v>151</v>
      </c>
      <c r="F24" s="142" t="s">
        <v>152</v>
      </c>
      <c r="G24" s="151" t="s">
        <v>155</v>
      </c>
      <c r="H24" s="151" t="s">
        <v>335</v>
      </c>
      <c r="I24" s="154"/>
      <c r="J24" s="151"/>
      <c r="K24" s="154" t="s">
        <v>1957</v>
      </c>
      <c r="L24" s="154"/>
      <c r="M24" s="151" t="s">
        <v>214</v>
      </c>
      <c r="N24" s="154" t="s">
        <v>215</v>
      </c>
      <c r="O24" s="154" t="s">
        <v>216</v>
      </c>
      <c r="P24" s="150"/>
      <c r="Q24" s="151">
        <v>3</v>
      </c>
      <c r="R24" s="154" t="s">
        <v>127</v>
      </c>
      <c r="S24" s="154" t="s">
        <v>153</v>
      </c>
      <c r="T24" s="152" t="s">
        <v>154</v>
      </c>
      <c r="U24" s="153" t="s">
        <v>1890</v>
      </c>
      <c r="V24" s="151" t="s">
        <v>338</v>
      </c>
      <c r="W24" s="154" t="s">
        <v>339</v>
      </c>
      <c r="X24" s="149"/>
      <c r="Y24" s="152"/>
      <c r="Z24" s="153"/>
      <c r="AA24" s="152"/>
      <c r="AB24" s="155">
        <f>IF(OR(I24="Fail",ISBLANK(I24)),INDEX('Issue Code Table'!C:C,MATCH(N:N,'Issue Code Table'!A:A,0)),IF(M24="Critical",6,IF(M24="Significant",5,IF(M24="Moderate",3,2))))</f>
        <v>5</v>
      </c>
    </row>
    <row r="25" spans="1:28" ht="191.25" x14ac:dyDescent="0.25">
      <c r="A25" s="140" t="s">
        <v>340</v>
      </c>
      <c r="B25" s="140" t="s">
        <v>618</v>
      </c>
      <c r="C25" s="141" t="s">
        <v>619</v>
      </c>
      <c r="D25" s="140" t="s">
        <v>1900</v>
      </c>
      <c r="E25" s="140" t="s">
        <v>167</v>
      </c>
      <c r="F25" s="141" t="s">
        <v>168</v>
      </c>
      <c r="G25" s="156" t="s">
        <v>172</v>
      </c>
      <c r="H25" s="156" t="s">
        <v>341</v>
      </c>
      <c r="I25" s="157"/>
      <c r="J25" s="156"/>
      <c r="K25" s="156" t="s">
        <v>342</v>
      </c>
      <c r="L25" s="157"/>
      <c r="M25" s="156" t="s">
        <v>252</v>
      </c>
      <c r="N25" s="156" t="s">
        <v>343</v>
      </c>
      <c r="O25" s="157" t="s">
        <v>344</v>
      </c>
      <c r="P25" s="158"/>
      <c r="Q25" s="159">
        <v>4.3</v>
      </c>
      <c r="R25" s="156" t="s">
        <v>166</v>
      </c>
      <c r="S25" s="157" t="s">
        <v>169</v>
      </c>
      <c r="T25" s="160" t="s">
        <v>170</v>
      </c>
      <c r="U25" s="161" t="s">
        <v>171</v>
      </c>
      <c r="V25" s="159" t="s">
        <v>345</v>
      </c>
      <c r="W25" s="156"/>
      <c r="X25" s="162"/>
      <c r="Y25" s="160"/>
      <c r="Z25" s="161"/>
      <c r="AA25" s="160"/>
      <c r="AB25" s="163">
        <f>IF(OR(I25="Fail",ISBLANK(I25)),INDEX('Issue Code Table'!C:C,MATCH(N:N,'Issue Code Table'!A:A,0)),IF(M25="Critical",6,IF(M25="Significant",5,IF(M25="Moderate",3,2))))</f>
        <v>5</v>
      </c>
    </row>
    <row r="26" spans="1:28" ht="127.5" x14ac:dyDescent="0.25">
      <c r="A26" s="102" t="s">
        <v>346</v>
      </c>
      <c r="B26" s="142" t="s">
        <v>347</v>
      </c>
      <c r="C26" s="142" t="s">
        <v>348</v>
      </c>
      <c r="D26" s="102" t="s">
        <v>1900</v>
      </c>
      <c r="E26" s="142" t="s">
        <v>179</v>
      </c>
      <c r="F26" s="142" t="s">
        <v>180</v>
      </c>
      <c r="G26" s="151" t="s">
        <v>183</v>
      </c>
      <c r="H26" s="154" t="s">
        <v>349</v>
      </c>
      <c r="I26" s="154"/>
      <c r="J26" s="151"/>
      <c r="K26" s="154" t="s">
        <v>350</v>
      </c>
      <c r="L26" s="154"/>
      <c r="M26" s="151" t="s">
        <v>214</v>
      </c>
      <c r="N26" s="154" t="s">
        <v>215</v>
      </c>
      <c r="O26" s="154" t="s">
        <v>216</v>
      </c>
      <c r="P26" s="150"/>
      <c r="Q26" s="151">
        <v>4.4000000000000004</v>
      </c>
      <c r="R26" s="154" t="s">
        <v>178</v>
      </c>
      <c r="S26" s="154" t="s">
        <v>181</v>
      </c>
      <c r="T26" s="152"/>
      <c r="U26" s="153" t="s">
        <v>182</v>
      </c>
      <c r="V26" s="151" t="s">
        <v>351</v>
      </c>
      <c r="W26" s="154" t="s">
        <v>352</v>
      </c>
      <c r="X26" s="149"/>
      <c r="Y26" s="152"/>
      <c r="Z26" s="153"/>
      <c r="AA26" s="152"/>
      <c r="AB26" s="155">
        <f>IF(OR(I26="Fail",ISBLANK(I26)),INDEX('Issue Code Table'!C:C,MATCH(N:N,'Issue Code Table'!A:A,0)),IF(M26="Critical",6,IF(M26="Significant",5,IF(M26="Moderate",3,2))))</f>
        <v>5</v>
      </c>
    </row>
    <row r="27" spans="1:28" ht="76.5" x14ac:dyDescent="0.25">
      <c r="A27" s="140" t="s">
        <v>353</v>
      </c>
      <c r="B27" s="140" t="s">
        <v>333</v>
      </c>
      <c r="C27" s="141" t="s">
        <v>334</v>
      </c>
      <c r="D27" s="140" t="s">
        <v>1900</v>
      </c>
      <c r="E27" s="140" t="s">
        <v>185</v>
      </c>
      <c r="F27" s="141" t="s">
        <v>186</v>
      </c>
      <c r="G27" s="156" t="s">
        <v>189</v>
      </c>
      <c r="H27" s="156" t="s">
        <v>354</v>
      </c>
      <c r="I27" s="157"/>
      <c r="J27" s="156"/>
      <c r="K27" s="156" t="s">
        <v>355</v>
      </c>
      <c r="L27" s="157"/>
      <c r="M27" s="156" t="s">
        <v>252</v>
      </c>
      <c r="N27" s="156" t="s">
        <v>343</v>
      </c>
      <c r="O27" s="157" t="s">
        <v>344</v>
      </c>
      <c r="P27" s="158"/>
      <c r="Q27" s="159">
        <v>4.4000000000000004</v>
      </c>
      <c r="R27" s="156" t="s">
        <v>184</v>
      </c>
      <c r="S27" s="157" t="s">
        <v>187</v>
      </c>
      <c r="T27" s="160" t="s">
        <v>188</v>
      </c>
      <c r="U27" s="161" t="s">
        <v>1876</v>
      </c>
      <c r="V27" s="159" t="s">
        <v>356</v>
      </c>
      <c r="W27" s="156"/>
      <c r="X27" s="162"/>
      <c r="Y27" s="160"/>
      <c r="Z27" s="161"/>
      <c r="AA27" s="160"/>
      <c r="AB27" s="163">
        <f>IF(OR(I27="Fail",ISBLANK(I27)),INDEX('Issue Code Table'!C:C,MATCH(N:N,'Issue Code Table'!A:A,0)),IF(M27="Critical",6,IF(M27="Significant",5,IF(M27="Moderate",3,2))))</f>
        <v>5</v>
      </c>
    </row>
    <row r="28" spans="1:28" ht="409.5" x14ac:dyDescent="0.25">
      <c r="A28" s="102" t="s">
        <v>357</v>
      </c>
      <c r="B28" s="142" t="s">
        <v>314</v>
      </c>
      <c r="C28" s="142" t="s">
        <v>315</v>
      </c>
      <c r="D28" s="102" t="s">
        <v>1900</v>
      </c>
      <c r="E28" s="142" t="s">
        <v>196</v>
      </c>
      <c r="F28" s="142" t="s">
        <v>197</v>
      </c>
      <c r="G28" s="151" t="s">
        <v>200</v>
      </c>
      <c r="H28" s="154" t="s">
        <v>358</v>
      </c>
      <c r="I28" s="154"/>
      <c r="J28" s="151"/>
      <c r="K28" s="154" t="s">
        <v>359</v>
      </c>
      <c r="L28" s="154"/>
      <c r="M28" s="151" t="s">
        <v>214</v>
      </c>
      <c r="N28" s="154" t="s">
        <v>215</v>
      </c>
      <c r="O28" s="154" t="s">
        <v>216</v>
      </c>
      <c r="P28" s="150"/>
      <c r="Q28" s="151">
        <v>5.0999999999999996</v>
      </c>
      <c r="R28" s="154" t="s">
        <v>195</v>
      </c>
      <c r="S28" s="154" t="s">
        <v>198</v>
      </c>
      <c r="T28" s="152"/>
      <c r="U28" s="153" t="s">
        <v>1889</v>
      </c>
      <c r="V28" s="151" t="s">
        <v>360</v>
      </c>
      <c r="W28" s="154" t="s">
        <v>361</v>
      </c>
      <c r="X28" s="149"/>
      <c r="Y28" s="152"/>
      <c r="Z28" s="153"/>
      <c r="AA28" s="152"/>
      <c r="AB28" s="155">
        <f>IF(OR(I28="Fail",ISBLANK(I28)),INDEX('Issue Code Table'!C:C,MATCH(N:N,'Issue Code Table'!A:A,0)),IF(M28="Critical",6,IF(M28="Significant",5,IF(M28="Moderate",3,2))))</f>
        <v>5</v>
      </c>
    </row>
    <row r="29" spans="1:28" ht="76.5" x14ac:dyDescent="0.25">
      <c r="A29" s="103" t="s">
        <v>701</v>
      </c>
      <c r="B29" s="143" t="s">
        <v>314</v>
      </c>
      <c r="C29" s="143" t="s">
        <v>315</v>
      </c>
      <c r="D29" s="103" t="s">
        <v>1900</v>
      </c>
      <c r="E29" s="143" t="s">
        <v>117</v>
      </c>
      <c r="F29" s="143" t="s">
        <v>118</v>
      </c>
      <c r="G29" s="159" t="s">
        <v>121</v>
      </c>
      <c r="H29" s="159" t="s">
        <v>117</v>
      </c>
      <c r="I29" s="162"/>
      <c r="J29" s="159"/>
      <c r="K29" s="162" t="s">
        <v>1994</v>
      </c>
      <c r="L29" s="162"/>
      <c r="M29" s="159" t="s">
        <v>214</v>
      </c>
      <c r="N29" s="162" t="s">
        <v>224</v>
      </c>
      <c r="O29" s="162" t="s">
        <v>225</v>
      </c>
      <c r="P29" s="158"/>
      <c r="Q29" s="159">
        <v>2.4</v>
      </c>
      <c r="R29" s="162" t="s">
        <v>116</v>
      </c>
      <c r="S29" s="162" t="s">
        <v>119</v>
      </c>
      <c r="T29" s="160" t="s">
        <v>120</v>
      </c>
      <c r="U29" s="161" t="s">
        <v>1895</v>
      </c>
      <c r="V29" s="161" t="s">
        <v>1896</v>
      </c>
      <c r="W29" s="162" t="s">
        <v>1897</v>
      </c>
      <c r="X29" s="157"/>
      <c r="Y29" s="160"/>
      <c r="Z29" s="161"/>
      <c r="AA29" s="160"/>
      <c r="AB29" s="163">
        <f>IF(OR(I29="Fail",ISBLANK(I29)),INDEX('Issue Code Table'!C:C,MATCH(N:N,'Issue Code Table'!A:A,0)),IF(M29="Critical",6,IF(M29="Significant",5,IF(M29="Moderate",3,2))))</f>
        <v>6</v>
      </c>
    </row>
    <row r="30" spans="1:28" ht="344.25" x14ac:dyDescent="0.25">
      <c r="A30" s="102" t="s">
        <v>702</v>
      </c>
      <c r="B30" s="139" t="s">
        <v>314</v>
      </c>
      <c r="C30" s="134" t="s">
        <v>315</v>
      </c>
      <c r="D30" s="139" t="s">
        <v>1900</v>
      </c>
      <c r="E30" s="139" t="s">
        <v>123</v>
      </c>
      <c r="F30" s="134" t="s">
        <v>124</v>
      </c>
      <c r="G30" s="148" t="s">
        <v>126</v>
      </c>
      <c r="H30" s="148" t="s">
        <v>123</v>
      </c>
      <c r="I30" s="149"/>
      <c r="J30" s="148"/>
      <c r="K30" s="148" t="s">
        <v>317</v>
      </c>
      <c r="L30" s="149"/>
      <c r="M30" s="148" t="s">
        <v>214</v>
      </c>
      <c r="N30" s="148" t="s">
        <v>224</v>
      </c>
      <c r="O30" s="149" t="s">
        <v>225</v>
      </c>
      <c r="P30" s="150"/>
      <c r="Q30" s="151">
        <v>2.4</v>
      </c>
      <c r="R30" s="148" t="s">
        <v>122</v>
      </c>
      <c r="S30" s="149" t="s">
        <v>125</v>
      </c>
      <c r="T30" s="152"/>
      <c r="U30" s="153" t="s">
        <v>133</v>
      </c>
      <c r="V30" s="151" t="s">
        <v>324</v>
      </c>
      <c r="W30" s="148" t="s">
        <v>325</v>
      </c>
      <c r="X30" s="154"/>
      <c r="Y30" s="152"/>
      <c r="Z30" s="153"/>
      <c r="AA30" s="152"/>
      <c r="AB30" s="155">
        <f>IF(OR(I30="Fail",ISBLANK(I30)),INDEX('Issue Code Table'!C:C,MATCH(N:N,'Issue Code Table'!A:A,0)),IF(M30="Critical",6,IF(M30="Significant",5,IF(M30="Moderate",3,2))))</f>
        <v>6</v>
      </c>
    </row>
    <row r="31" spans="1:28" ht="409.5" x14ac:dyDescent="0.25">
      <c r="A31" s="103" t="s">
        <v>703</v>
      </c>
      <c r="B31" s="143" t="s">
        <v>504</v>
      </c>
      <c r="C31" s="143" t="s">
        <v>505</v>
      </c>
      <c r="D31" s="103" t="s">
        <v>1900</v>
      </c>
      <c r="E31" s="143" t="s">
        <v>157</v>
      </c>
      <c r="F31" s="143" t="s">
        <v>158</v>
      </c>
      <c r="G31" s="159" t="s">
        <v>160</v>
      </c>
      <c r="H31" s="162" t="s">
        <v>1995</v>
      </c>
      <c r="I31" s="162"/>
      <c r="J31" s="159"/>
      <c r="K31" s="162" t="s">
        <v>1996</v>
      </c>
      <c r="L31" s="162"/>
      <c r="M31" s="159" t="s">
        <v>214</v>
      </c>
      <c r="N31" s="162" t="s">
        <v>336</v>
      </c>
      <c r="O31" s="162" t="s">
        <v>337</v>
      </c>
      <c r="P31" s="158"/>
      <c r="Q31" s="159">
        <v>4.0999999999999996</v>
      </c>
      <c r="R31" s="162" t="s">
        <v>156</v>
      </c>
      <c r="S31" s="162" t="s">
        <v>159</v>
      </c>
      <c r="T31" s="160"/>
      <c r="U31" s="161" t="s">
        <v>1984</v>
      </c>
      <c r="V31" s="159" t="s">
        <v>338</v>
      </c>
      <c r="W31" s="162" t="s">
        <v>339</v>
      </c>
      <c r="X31" s="157"/>
      <c r="Y31" s="160"/>
      <c r="Z31" s="161"/>
      <c r="AA31" s="160"/>
      <c r="AB31" s="163">
        <f>IF(OR(I31="Fail",ISBLANK(I31)),INDEX('Issue Code Table'!C:C,MATCH(N:N,'Issue Code Table'!A:A,0)),IF(M31="Critical",6,IF(M31="Significant",5,IF(M31="Moderate",3,2))))</f>
        <v>6</v>
      </c>
    </row>
    <row r="32" spans="1:28" ht="409.5" x14ac:dyDescent="0.25">
      <c r="A32" s="102" t="s">
        <v>704</v>
      </c>
      <c r="B32" s="139" t="s">
        <v>504</v>
      </c>
      <c r="C32" s="134" t="s">
        <v>505</v>
      </c>
      <c r="D32" s="139" t="s">
        <v>1900</v>
      </c>
      <c r="E32" s="139" t="s">
        <v>162</v>
      </c>
      <c r="F32" s="134" t="s">
        <v>163</v>
      </c>
      <c r="G32" s="148" t="s">
        <v>165</v>
      </c>
      <c r="H32" s="148" t="s">
        <v>1997</v>
      </c>
      <c r="I32" s="149"/>
      <c r="J32" s="148"/>
      <c r="K32" s="148" t="s">
        <v>1998</v>
      </c>
      <c r="L32" s="149"/>
      <c r="M32" s="148" t="s">
        <v>214</v>
      </c>
      <c r="N32" s="148" t="s">
        <v>336</v>
      </c>
      <c r="O32" s="149" t="s">
        <v>337</v>
      </c>
      <c r="P32" s="150"/>
      <c r="Q32" s="151">
        <v>4.2</v>
      </c>
      <c r="R32" s="148" t="s">
        <v>161</v>
      </c>
      <c r="S32" s="149" t="s">
        <v>164</v>
      </c>
      <c r="T32" s="152"/>
      <c r="U32" s="153" t="s">
        <v>171</v>
      </c>
      <c r="V32" s="151" t="s">
        <v>345</v>
      </c>
      <c r="W32" s="148" t="s">
        <v>1898</v>
      </c>
      <c r="X32" s="154"/>
      <c r="Y32" s="152"/>
      <c r="Z32" s="153"/>
      <c r="AA32" s="152"/>
      <c r="AB32" s="155">
        <f>IF(OR(I32="Fail",ISBLANK(I32)),INDEX('Issue Code Table'!C:C,MATCH(N:N,'Issue Code Table'!A:A,0)),IF(M32="Critical",6,IF(M32="Significant",5,IF(M32="Moderate",3,2))))</f>
        <v>6</v>
      </c>
    </row>
    <row r="33" spans="1:28" ht="76.5" x14ac:dyDescent="0.25">
      <c r="A33" s="103" t="s">
        <v>705</v>
      </c>
      <c r="B33" s="143" t="s">
        <v>504</v>
      </c>
      <c r="C33" s="143" t="s">
        <v>505</v>
      </c>
      <c r="D33" s="103" t="s">
        <v>1900</v>
      </c>
      <c r="E33" s="143" t="s">
        <v>174</v>
      </c>
      <c r="F33" s="143" t="s">
        <v>175</v>
      </c>
      <c r="G33" s="159" t="s">
        <v>177</v>
      </c>
      <c r="H33" s="162" t="s">
        <v>1999</v>
      </c>
      <c r="I33" s="162"/>
      <c r="J33" s="159"/>
      <c r="K33" s="162" t="s">
        <v>2000</v>
      </c>
      <c r="L33" s="162"/>
      <c r="M33" s="159" t="s">
        <v>252</v>
      </c>
      <c r="N33" s="162" t="s">
        <v>343</v>
      </c>
      <c r="O33" s="162" t="s">
        <v>344</v>
      </c>
      <c r="P33" s="158"/>
      <c r="Q33" s="159">
        <v>4.3</v>
      </c>
      <c r="R33" s="162" t="s">
        <v>173</v>
      </c>
      <c r="S33" s="162" t="s">
        <v>176</v>
      </c>
      <c r="T33" s="160"/>
      <c r="U33" s="161" t="s">
        <v>182</v>
      </c>
      <c r="V33" s="159" t="s">
        <v>351</v>
      </c>
      <c r="W33" s="162" t="s">
        <v>352</v>
      </c>
      <c r="X33" s="157"/>
      <c r="Y33" s="160"/>
      <c r="Z33" s="161"/>
      <c r="AA33" s="160"/>
      <c r="AB33" s="163">
        <f>IF(OR(I33="Fail",ISBLANK(I33)),INDEX('Issue Code Table'!C:C,MATCH(N:N,'Issue Code Table'!A:A,0)),IF(M33="Critical",6,IF(M33="Significant",5,IF(M33="Moderate",3,2))))</f>
        <v>5</v>
      </c>
    </row>
    <row r="34" spans="1:28" ht="409.5" x14ac:dyDescent="0.25">
      <c r="A34" s="102" t="s">
        <v>706</v>
      </c>
      <c r="B34" s="139" t="s">
        <v>504</v>
      </c>
      <c r="C34" s="134" t="s">
        <v>505</v>
      </c>
      <c r="D34" s="139" t="s">
        <v>1900</v>
      </c>
      <c r="E34" s="139" t="s">
        <v>191</v>
      </c>
      <c r="F34" s="134" t="s">
        <v>192</v>
      </c>
      <c r="G34" s="148" t="s">
        <v>194</v>
      </c>
      <c r="H34" s="148" t="s">
        <v>2001</v>
      </c>
      <c r="I34" s="149"/>
      <c r="J34" s="148"/>
      <c r="K34" s="148" t="s">
        <v>2002</v>
      </c>
      <c r="L34" s="149"/>
      <c r="M34" s="148" t="s">
        <v>214</v>
      </c>
      <c r="N34" s="148" t="s">
        <v>343</v>
      </c>
      <c r="O34" s="149" t="s">
        <v>344</v>
      </c>
      <c r="P34" s="150"/>
      <c r="Q34" s="151">
        <v>4.4000000000000004</v>
      </c>
      <c r="R34" s="148" t="s">
        <v>190</v>
      </c>
      <c r="S34" s="149" t="s">
        <v>193</v>
      </c>
      <c r="T34" s="152"/>
      <c r="U34" s="153" t="s">
        <v>199</v>
      </c>
      <c r="V34" s="151" t="s">
        <v>360</v>
      </c>
      <c r="W34" s="148" t="s">
        <v>361</v>
      </c>
      <c r="X34" s="154"/>
      <c r="Y34" s="152"/>
      <c r="Z34" s="153"/>
      <c r="AA34" s="152"/>
      <c r="AB34" s="155">
        <f>IF(OR(I34="Fail",ISBLANK(I34)),INDEX('Issue Code Table'!C:C,MATCH(N:N,'Issue Code Table'!A:A,0)),IF(M34="Critical",6,IF(M34="Significant",5,IF(M34="Moderate",3,2))))</f>
        <v>5</v>
      </c>
    </row>
    <row r="35" spans="1:28" ht="154.35" customHeight="1" x14ac:dyDescent="0.25">
      <c r="A35" s="103" t="s">
        <v>707</v>
      </c>
      <c r="B35" s="143" t="s">
        <v>314</v>
      </c>
      <c r="C35" s="143" t="s">
        <v>315</v>
      </c>
      <c r="D35" s="103" t="s">
        <v>1900</v>
      </c>
      <c r="E35" s="143" t="s">
        <v>202</v>
      </c>
      <c r="F35" s="143" t="s">
        <v>203</v>
      </c>
      <c r="G35" s="159" t="s">
        <v>206</v>
      </c>
      <c r="H35" s="162" t="s">
        <v>1906</v>
      </c>
      <c r="I35" s="162"/>
      <c r="J35" s="159"/>
      <c r="K35" s="162" t="s">
        <v>1907</v>
      </c>
      <c r="L35" s="162"/>
      <c r="M35" s="159" t="s">
        <v>214</v>
      </c>
      <c r="N35" s="162" t="s">
        <v>215</v>
      </c>
      <c r="O35" s="162" t="s">
        <v>216</v>
      </c>
      <c r="P35" s="158"/>
      <c r="Q35" s="159">
        <v>7.2</v>
      </c>
      <c r="R35" s="162" t="s">
        <v>201</v>
      </c>
      <c r="S35" s="162" t="s">
        <v>204</v>
      </c>
      <c r="T35" s="160"/>
      <c r="U35" s="161" t="s">
        <v>205</v>
      </c>
      <c r="V35" s="159" t="s">
        <v>1892</v>
      </c>
      <c r="W35" s="162" t="s">
        <v>1991</v>
      </c>
      <c r="X35" s="157"/>
      <c r="Y35" s="160"/>
      <c r="Z35" s="161"/>
      <c r="AA35" s="160"/>
      <c r="AB35" s="163">
        <f>IF(OR(I35="Fail",ISBLANK(I35)),INDEX('Issue Code Table'!C:C,MATCH(N:N,'Issue Code Table'!A:A,0)),IF(M35="Critical",6,IF(M35="Significant",5,IF(M35="Moderate",3,2))))</f>
        <v>5</v>
      </c>
    </row>
    <row r="36" spans="1:28" ht="255" x14ac:dyDescent="0.25">
      <c r="A36" s="102" t="s">
        <v>708</v>
      </c>
      <c r="B36" s="142" t="s">
        <v>380</v>
      </c>
      <c r="C36" s="142" t="s">
        <v>381</v>
      </c>
      <c r="D36" s="102" t="s">
        <v>367</v>
      </c>
      <c r="E36" s="142" t="s">
        <v>382</v>
      </c>
      <c r="F36" s="142" t="s">
        <v>383</v>
      </c>
      <c r="G36" s="151" t="s">
        <v>1960</v>
      </c>
      <c r="H36" s="154" t="s">
        <v>384</v>
      </c>
      <c r="I36" s="154"/>
      <c r="J36" s="151"/>
      <c r="K36" s="154" t="s">
        <v>385</v>
      </c>
      <c r="L36" s="154" t="s">
        <v>1893</v>
      </c>
      <c r="M36" s="151" t="s">
        <v>214</v>
      </c>
      <c r="N36" s="154" t="s">
        <v>386</v>
      </c>
      <c r="O36" s="154" t="s">
        <v>387</v>
      </c>
      <c r="P36" s="150"/>
      <c r="Q36" s="151"/>
      <c r="R36" s="154"/>
      <c r="S36" s="154"/>
      <c r="T36" s="152"/>
      <c r="U36" s="153" t="s">
        <v>1858</v>
      </c>
      <c r="V36" s="151" t="s">
        <v>654</v>
      </c>
      <c r="W36" s="154" t="s">
        <v>655</v>
      </c>
      <c r="X36" s="149"/>
      <c r="Y36" s="152"/>
      <c r="Z36" s="153"/>
      <c r="AA36" s="152"/>
      <c r="AB36" s="155" t="e">
        <f>IF(OR(I36="Fail",ISBLANK(I36)),INDEX('Issue Code Table'!C:C,MATCH(N:N,'Issue Code Table'!A:A,0)),IF(M36="Critical",6,IF(M36="Significant",5,IF(M36="Moderate",3,2))))</f>
        <v>#N/A</v>
      </c>
    </row>
    <row r="37" spans="1:28" ht="127.5" x14ac:dyDescent="0.25">
      <c r="A37" s="103" t="s">
        <v>709</v>
      </c>
      <c r="B37" s="140" t="s">
        <v>388</v>
      </c>
      <c r="C37" s="141" t="s">
        <v>389</v>
      </c>
      <c r="D37" s="140" t="s">
        <v>367</v>
      </c>
      <c r="E37" s="140" t="s">
        <v>390</v>
      </c>
      <c r="F37" s="141" t="s">
        <v>391</v>
      </c>
      <c r="G37" s="156" t="s">
        <v>392</v>
      </c>
      <c r="H37" s="156" t="s">
        <v>393</v>
      </c>
      <c r="I37" s="157"/>
      <c r="J37" s="156"/>
      <c r="K37" s="156" t="s">
        <v>394</v>
      </c>
      <c r="L37" s="157"/>
      <c r="M37" s="156" t="s">
        <v>214</v>
      </c>
      <c r="N37" s="156" t="s">
        <v>395</v>
      </c>
      <c r="O37" s="157" t="s">
        <v>396</v>
      </c>
      <c r="P37" s="158"/>
      <c r="Q37" s="159"/>
      <c r="R37" s="156"/>
      <c r="S37" s="157"/>
      <c r="T37" s="160"/>
      <c r="U37" s="161" t="s">
        <v>1859</v>
      </c>
      <c r="V37" s="159" t="s">
        <v>657</v>
      </c>
      <c r="W37" s="156" t="s">
        <v>658</v>
      </c>
      <c r="X37" s="162"/>
      <c r="Y37" s="160"/>
      <c r="Z37" s="161"/>
      <c r="AA37" s="160"/>
      <c r="AB37" s="163">
        <f>IF(OR(I37="Fail",ISBLANK(I37)),INDEX('Issue Code Table'!C:C,MATCH(N:N,'Issue Code Table'!A:A,0)),IF(M37="Critical",6,IF(M37="Significant",5,IF(M37="Moderate",3,2))))</f>
        <v>5</v>
      </c>
    </row>
    <row r="38" spans="1:28" ht="165.75" x14ac:dyDescent="0.25">
      <c r="A38" s="102" t="s">
        <v>710</v>
      </c>
      <c r="B38" s="142" t="s">
        <v>388</v>
      </c>
      <c r="C38" s="142" t="s">
        <v>389</v>
      </c>
      <c r="D38" s="102" t="s">
        <v>397</v>
      </c>
      <c r="E38" s="142" t="s">
        <v>398</v>
      </c>
      <c r="F38" s="142" t="s">
        <v>399</v>
      </c>
      <c r="G38" s="151" t="s">
        <v>400</v>
      </c>
      <c r="H38" s="154" t="s">
        <v>401</v>
      </c>
      <c r="I38" s="154"/>
      <c r="J38" s="151"/>
      <c r="K38" s="154" t="s">
        <v>1979</v>
      </c>
      <c r="L38" s="154"/>
      <c r="M38" s="151" t="s">
        <v>214</v>
      </c>
      <c r="N38" s="154" t="s">
        <v>402</v>
      </c>
      <c r="O38" s="154" t="s">
        <v>403</v>
      </c>
      <c r="P38" s="150"/>
      <c r="Q38" s="151"/>
      <c r="R38" s="154"/>
      <c r="S38" s="154"/>
      <c r="T38" s="152"/>
      <c r="U38" s="153" t="s">
        <v>698</v>
      </c>
      <c r="V38" s="151" t="s">
        <v>698</v>
      </c>
      <c r="W38" s="154" t="s">
        <v>659</v>
      </c>
      <c r="X38" s="149"/>
      <c r="Y38" s="152"/>
      <c r="Z38" s="153"/>
      <c r="AA38" s="152"/>
      <c r="AB38" s="155" t="e">
        <f>IF(OR(I38="Fail",ISBLANK(I38)),INDEX('Issue Code Table'!C:C,MATCH(N:N,'Issue Code Table'!A:A,0)),IF(M38="Critical",6,IF(M38="Significant",5,IF(M38="Moderate",3,2))))</f>
        <v>#N/A</v>
      </c>
    </row>
    <row r="39" spans="1:28" ht="128.44999999999999" customHeight="1" x14ac:dyDescent="0.25">
      <c r="A39" s="103" t="s">
        <v>711</v>
      </c>
      <c r="B39" s="140" t="s">
        <v>380</v>
      </c>
      <c r="C39" s="141" t="s">
        <v>381</v>
      </c>
      <c r="D39" s="140" t="s">
        <v>367</v>
      </c>
      <c r="E39" s="140" t="s">
        <v>404</v>
      </c>
      <c r="F39" s="141" t="s">
        <v>405</v>
      </c>
      <c r="G39" s="156" t="s">
        <v>1941</v>
      </c>
      <c r="H39" s="156" t="s">
        <v>406</v>
      </c>
      <c r="I39" s="157"/>
      <c r="J39" s="156"/>
      <c r="K39" s="156" t="s">
        <v>407</v>
      </c>
      <c r="L39" s="157"/>
      <c r="M39" s="156" t="s">
        <v>214</v>
      </c>
      <c r="N39" s="156" t="s">
        <v>408</v>
      </c>
      <c r="O39" s="157" t="s">
        <v>409</v>
      </c>
      <c r="P39" s="158"/>
      <c r="Q39" s="159"/>
      <c r="R39" s="156"/>
      <c r="S39" s="157"/>
      <c r="T39" s="160"/>
      <c r="U39" s="161" t="s">
        <v>410</v>
      </c>
      <c r="V39" s="159" t="s">
        <v>410</v>
      </c>
      <c r="W39" s="156" t="s">
        <v>660</v>
      </c>
      <c r="X39" s="162"/>
      <c r="Y39" s="160"/>
      <c r="Z39" s="161"/>
      <c r="AA39" s="160"/>
      <c r="AB39" s="163" t="e">
        <f>IF(OR(I39="Fail",ISBLANK(I39)),INDEX('Issue Code Table'!C:C,MATCH(N:N,'Issue Code Table'!A:A,0)),IF(M39="Critical",6,IF(M39="Significant",5,IF(M39="Moderate",3,2))))</f>
        <v>#N/A</v>
      </c>
    </row>
    <row r="40" spans="1:28" ht="38.25" x14ac:dyDescent="0.25">
      <c r="A40" s="102" t="s">
        <v>712</v>
      </c>
      <c r="B40" s="142" t="s">
        <v>266</v>
      </c>
      <c r="C40" s="142" t="s">
        <v>411</v>
      </c>
      <c r="D40" s="102" t="s">
        <v>412</v>
      </c>
      <c r="E40" s="142" t="s">
        <v>413</v>
      </c>
      <c r="F40" s="142" t="s">
        <v>414</v>
      </c>
      <c r="G40" s="151" t="s">
        <v>1942</v>
      </c>
      <c r="H40" s="154" t="s">
        <v>415</v>
      </c>
      <c r="I40" s="154"/>
      <c r="J40" s="151"/>
      <c r="K40" s="154" t="s">
        <v>416</v>
      </c>
      <c r="L40" s="154"/>
      <c r="M40" s="151" t="s">
        <v>214</v>
      </c>
      <c r="N40" s="154" t="s">
        <v>417</v>
      </c>
      <c r="O40" s="154" t="s">
        <v>418</v>
      </c>
      <c r="P40" s="150"/>
      <c r="Q40" s="151"/>
      <c r="R40" s="154"/>
      <c r="S40" s="154"/>
      <c r="T40" s="152"/>
      <c r="U40" s="153" t="s">
        <v>1943</v>
      </c>
      <c r="V40" s="151" t="s">
        <v>1944</v>
      </c>
      <c r="W40" s="154" t="s">
        <v>661</v>
      </c>
      <c r="X40" s="149"/>
      <c r="Y40" s="152"/>
      <c r="Z40" s="153"/>
      <c r="AA40" s="152"/>
      <c r="AB40" s="155">
        <f>IF(OR(I40="Fail",ISBLANK(I40)),INDEX('Issue Code Table'!C:C,MATCH(N:N,'Issue Code Table'!A:A,0)),IF(M40="Critical",6,IF(M40="Significant",5,IF(M40="Moderate",3,2))))</f>
        <v>6</v>
      </c>
    </row>
    <row r="41" spans="1:28" ht="395.25" x14ac:dyDescent="0.25">
      <c r="A41" s="103" t="s">
        <v>713</v>
      </c>
      <c r="B41" s="103" t="s">
        <v>1913</v>
      </c>
      <c r="C41" s="103" t="s">
        <v>1914</v>
      </c>
      <c r="D41" s="137" t="s">
        <v>1900</v>
      </c>
      <c r="E41" s="144" t="s">
        <v>1916</v>
      </c>
      <c r="F41" s="103" t="s">
        <v>1915</v>
      </c>
      <c r="G41" s="164" t="s">
        <v>1961</v>
      </c>
      <c r="H41" s="164" t="s">
        <v>1901</v>
      </c>
      <c r="I41" s="164"/>
      <c r="J41" s="165"/>
      <c r="K41" s="164" t="s">
        <v>1902</v>
      </c>
      <c r="L41" s="164" t="s">
        <v>1962</v>
      </c>
      <c r="M41" s="159" t="s">
        <v>214</v>
      </c>
      <c r="N41" s="164" t="s">
        <v>656</v>
      </c>
      <c r="O41" s="164" t="s">
        <v>1903</v>
      </c>
      <c r="P41" s="158"/>
      <c r="Q41" s="159"/>
      <c r="R41" s="162"/>
      <c r="S41" s="159" t="s">
        <v>1917</v>
      </c>
      <c r="T41" s="159" t="s">
        <v>1918</v>
      </c>
      <c r="U41" s="166" t="s">
        <v>1963</v>
      </c>
      <c r="V41" s="166" t="s">
        <v>1904</v>
      </c>
      <c r="W41" s="166" t="s">
        <v>1905</v>
      </c>
      <c r="X41" s="157"/>
      <c r="Y41" s="160"/>
      <c r="Z41" s="161"/>
      <c r="AA41" s="160"/>
      <c r="AB41" s="163">
        <f>IF(OR(I41="Fail",ISBLANK(I41)),INDEX('Issue Code Table'!C:C,MATCH(N:N,'Issue Code Table'!A:A,0)),IF(M41="Critical",6,IF(M41="Significant",5,IF(M41="Moderate",3,2))))</f>
        <v>6</v>
      </c>
    </row>
    <row r="42" spans="1:28" ht="140.25" x14ac:dyDescent="0.25">
      <c r="A42" s="102" t="s">
        <v>714</v>
      </c>
      <c r="B42" s="139" t="s">
        <v>380</v>
      </c>
      <c r="C42" s="134" t="s">
        <v>381</v>
      </c>
      <c r="D42" s="139" t="s">
        <v>412</v>
      </c>
      <c r="E42" s="139" t="s">
        <v>419</v>
      </c>
      <c r="F42" s="134" t="s">
        <v>420</v>
      </c>
      <c r="G42" s="148" t="s">
        <v>1945</v>
      </c>
      <c r="H42" s="148" t="s">
        <v>421</v>
      </c>
      <c r="I42" s="149"/>
      <c r="J42" s="148"/>
      <c r="K42" s="148" t="s">
        <v>422</v>
      </c>
      <c r="L42" s="149"/>
      <c r="M42" s="148" t="s">
        <v>214</v>
      </c>
      <c r="N42" s="148" t="s">
        <v>423</v>
      </c>
      <c r="O42" s="149" t="s">
        <v>424</v>
      </c>
      <c r="P42" s="150"/>
      <c r="Q42" s="151"/>
      <c r="R42" s="148"/>
      <c r="S42" s="149"/>
      <c r="T42" s="152"/>
      <c r="U42" s="153" t="s">
        <v>1964</v>
      </c>
      <c r="V42" s="151" t="s">
        <v>1946</v>
      </c>
      <c r="W42" s="148" t="s">
        <v>662</v>
      </c>
      <c r="X42" s="154"/>
      <c r="Y42" s="152"/>
      <c r="Z42" s="153"/>
      <c r="AA42" s="152"/>
      <c r="AB42" s="155" t="e">
        <f>IF(OR(I42="Fail",ISBLANK(I42)),INDEX('Issue Code Table'!C:C,MATCH(N:N,'Issue Code Table'!A:A,0)),IF(M42="Critical",6,IF(M42="Significant",5,IF(M42="Moderate",3,2))))</f>
        <v>#N/A</v>
      </c>
    </row>
    <row r="43" spans="1:28" ht="409.5" x14ac:dyDescent="0.25">
      <c r="A43" s="103" t="s">
        <v>715</v>
      </c>
      <c r="B43" s="140" t="s">
        <v>314</v>
      </c>
      <c r="C43" s="141" t="s">
        <v>315</v>
      </c>
      <c r="D43" s="140" t="s">
        <v>367</v>
      </c>
      <c r="E43" s="140" t="s">
        <v>427</v>
      </c>
      <c r="F43" s="141" t="s">
        <v>428</v>
      </c>
      <c r="G43" s="156" t="s">
        <v>1922</v>
      </c>
      <c r="H43" s="156" t="s">
        <v>429</v>
      </c>
      <c r="I43" s="157"/>
      <c r="J43" s="156"/>
      <c r="K43" s="156" t="s">
        <v>430</v>
      </c>
      <c r="L43" s="157"/>
      <c r="M43" s="156" t="s">
        <v>214</v>
      </c>
      <c r="N43" s="156" t="s">
        <v>224</v>
      </c>
      <c r="O43" s="157" t="s">
        <v>331</v>
      </c>
      <c r="P43" s="158"/>
      <c r="Q43" s="159"/>
      <c r="R43" s="156"/>
      <c r="S43" s="157"/>
      <c r="T43" s="160"/>
      <c r="U43" s="161" t="s">
        <v>1860</v>
      </c>
      <c r="V43" s="159" t="s">
        <v>663</v>
      </c>
      <c r="W43" s="156" t="s">
        <v>664</v>
      </c>
      <c r="X43" s="162"/>
      <c r="Y43" s="160"/>
      <c r="Z43" s="161"/>
      <c r="AA43" s="160"/>
      <c r="AB43" s="163">
        <f>IF(OR(I43="Fail",ISBLANK(I43)),INDEX('Issue Code Table'!C:C,MATCH(N:N,'Issue Code Table'!A:A,0)),IF(M43="Critical",6,IF(M43="Significant",5,IF(M43="Moderate",3,2))))</f>
        <v>6</v>
      </c>
    </row>
    <row r="44" spans="1:28" ht="191.25" x14ac:dyDescent="0.25">
      <c r="A44" s="102" t="s">
        <v>716</v>
      </c>
      <c r="B44" s="142" t="s">
        <v>314</v>
      </c>
      <c r="C44" s="142" t="s">
        <v>315</v>
      </c>
      <c r="D44" s="102" t="s">
        <v>367</v>
      </c>
      <c r="E44" s="142" t="s">
        <v>431</v>
      </c>
      <c r="F44" s="142" t="s">
        <v>432</v>
      </c>
      <c r="G44" s="151" t="s">
        <v>433</v>
      </c>
      <c r="H44" s="154" t="s">
        <v>434</v>
      </c>
      <c r="I44" s="154"/>
      <c r="J44" s="151"/>
      <c r="K44" s="154" t="s">
        <v>435</v>
      </c>
      <c r="L44" s="154"/>
      <c r="M44" s="151" t="s">
        <v>214</v>
      </c>
      <c r="N44" s="154" t="s">
        <v>224</v>
      </c>
      <c r="O44" s="154" t="s">
        <v>331</v>
      </c>
      <c r="P44" s="150"/>
      <c r="Q44" s="151"/>
      <c r="R44" s="154"/>
      <c r="S44" s="154"/>
      <c r="T44" s="152"/>
      <c r="U44" s="153" t="s">
        <v>1861</v>
      </c>
      <c r="V44" s="151" t="s">
        <v>665</v>
      </c>
      <c r="W44" s="154" t="s">
        <v>666</v>
      </c>
      <c r="X44" s="149"/>
      <c r="Y44" s="152"/>
      <c r="Z44" s="153"/>
      <c r="AA44" s="152"/>
      <c r="AB44" s="155">
        <f>IF(OR(I44="Fail",ISBLANK(I44)),INDEX('Issue Code Table'!C:C,MATCH(N:N,'Issue Code Table'!A:A,0)),IF(M44="Critical",6,IF(M44="Significant",5,IF(M44="Moderate",3,2))))</f>
        <v>6</v>
      </c>
    </row>
    <row r="45" spans="1:28" ht="114.75" x14ac:dyDescent="0.25">
      <c r="A45" s="103" t="s">
        <v>717</v>
      </c>
      <c r="B45" s="140" t="s">
        <v>436</v>
      </c>
      <c r="C45" s="141" t="s">
        <v>437</v>
      </c>
      <c r="D45" s="140" t="s">
        <v>367</v>
      </c>
      <c r="E45" s="140" t="s">
        <v>438</v>
      </c>
      <c r="F45" s="141" t="s">
        <v>439</v>
      </c>
      <c r="G45" s="156" t="s">
        <v>440</v>
      </c>
      <c r="H45" s="156" t="s">
        <v>441</v>
      </c>
      <c r="I45" s="157"/>
      <c r="J45" s="156"/>
      <c r="K45" s="156" t="s">
        <v>442</v>
      </c>
      <c r="L45" s="157"/>
      <c r="M45" s="156" t="s">
        <v>252</v>
      </c>
      <c r="N45" s="156" t="s">
        <v>443</v>
      </c>
      <c r="O45" s="157" t="s">
        <v>444</v>
      </c>
      <c r="P45" s="158"/>
      <c r="Q45" s="159"/>
      <c r="R45" s="156"/>
      <c r="S45" s="157"/>
      <c r="T45" s="160"/>
      <c r="U45" s="161" t="s">
        <v>445</v>
      </c>
      <c r="V45" s="159" t="s">
        <v>445</v>
      </c>
      <c r="W45" s="156"/>
      <c r="X45" s="162"/>
      <c r="Y45" s="160"/>
      <c r="Z45" s="161"/>
      <c r="AA45" s="160"/>
      <c r="AB45" s="163">
        <f>IF(OR(I45="Fail",ISBLANK(I45)),INDEX('Issue Code Table'!C:C,MATCH(N:N,'Issue Code Table'!A:A,0)),IF(M45="Critical",6,IF(M45="Significant",5,IF(M45="Moderate",3,2))))</f>
        <v>4</v>
      </c>
    </row>
    <row r="46" spans="1:28" ht="331.5" x14ac:dyDescent="0.25">
      <c r="A46" s="102" t="s">
        <v>718</v>
      </c>
      <c r="B46" s="142" t="s">
        <v>321</v>
      </c>
      <c r="C46" s="142" t="s">
        <v>446</v>
      </c>
      <c r="D46" s="102" t="s">
        <v>367</v>
      </c>
      <c r="E46" s="142" t="s">
        <v>447</v>
      </c>
      <c r="F46" s="142" t="s">
        <v>448</v>
      </c>
      <c r="G46" s="151" t="s">
        <v>1923</v>
      </c>
      <c r="H46" s="154" t="s">
        <v>449</v>
      </c>
      <c r="I46" s="154"/>
      <c r="J46" s="151"/>
      <c r="K46" s="154" t="s">
        <v>450</v>
      </c>
      <c r="L46" s="154"/>
      <c r="M46" s="151" t="s">
        <v>252</v>
      </c>
      <c r="N46" s="154" t="s">
        <v>451</v>
      </c>
      <c r="O46" s="154" t="s">
        <v>452</v>
      </c>
      <c r="P46" s="150"/>
      <c r="Q46" s="151"/>
      <c r="R46" s="154"/>
      <c r="S46" s="154"/>
      <c r="T46" s="152"/>
      <c r="U46" s="153" t="s">
        <v>453</v>
      </c>
      <c r="V46" s="151" t="s">
        <v>453</v>
      </c>
      <c r="W46" s="154"/>
      <c r="X46" s="149"/>
      <c r="Y46" s="152"/>
      <c r="Z46" s="153"/>
      <c r="AA46" s="152"/>
      <c r="AB46" s="155">
        <f>IF(OR(I46="Fail",ISBLANK(I46)),INDEX('Issue Code Table'!C:C,MATCH(N:N,'Issue Code Table'!A:A,0)),IF(M46="Critical",6,IF(M46="Significant",5,IF(M46="Moderate",3,2))))</f>
        <v>4</v>
      </c>
    </row>
    <row r="47" spans="1:28" ht="178.5" x14ac:dyDescent="0.25">
      <c r="A47" s="103" t="s">
        <v>719</v>
      </c>
      <c r="B47" s="140" t="s">
        <v>436</v>
      </c>
      <c r="C47" s="141" t="s">
        <v>437</v>
      </c>
      <c r="D47" s="140" t="s">
        <v>367</v>
      </c>
      <c r="E47" s="140" t="s">
        <v>454</v>
      </c>
      <c r="F47" s="141" t="s">
        <v>455</v>
      </c>
      <c r="G47" s="156" t="s">
        <v>456</v>
      </c>
      <c r="H47" s="156" t="s">
        <v>457</v>
      </c>
      <c r="I47" s="157"/>
      <c r="J47" s="156"/>
      <c r="K47" s="156" t="s">
        <v>458</v>
      </c>
      <c r="L47" s="157"/>
      <c r="M47" s="156" t="s">
        <v>252</v>
      </c>
      <c r="N47" s="156" t="s">
        <v>443</v>
      </c>
      <c r="O47" s="157" t="s">
        <v>444</v>
      </c>
      <c r="P47" s="158"/>
      <c r="Q47" s="159"/>
      <c r="R47" s="156"/>
      <c r="S47" s="157"/>
      <c r="T47" s="160"/>
      <c r="U47" s="161" t="s">
        <v>454</v>
      </c>
      <c r="V47" s="159" t="s">
        <v>454</v>
      </c>
      <c r="W47" s="156"/>
      <c r="X47" s="162"/>
      <c r="Y47" s="160"/>
      <c r="Z47" s="161"/>
      <c r="AA47" s="160"/>
      <c r="AB47" s="163">
        <f>IF(OR(I47="Fail",ISBLANK(I47)),INDEX('Issue Code Table'!C:C,MATCH(N:N,'Issue Code Table'!A:A,0)),IF(M47="Critical",6,IF(M47="Significant",5,IF(M47="Moderate",3,2))))</f>
        <v>4</v>
      </c>
    </row>
    <row r="48" spans="1:28" ht="204" x14ac:dyDescent="0.25">
      <c r="A48" s="102" t="s">
        <v>720</v>
      </c>
      <c r="B48" s="142" t="s">
        <v>459</v>
      </c>
      <c r="C48" s="142" t="s">
        <v>460</v>
      </c>
      <c r="D48" s="102" t="s">
        <v>367</v>
      </c>
      <c r="E48" s="142" t="s">
        <v>461</v>
      </c>
      <c r="F48" s="142" t="s">
        <v>462</v>
      </c>
      <c r="G48" s="151" t="s">
        <v>463</v>
      </c>
      <c r="H48" s="154" t="s">
        <v>464</v>
      </c>
      <c r="I48" s="154"/>
      <c r="J48" s="151"/>
      <c r="K48" s="154" t="s">
        <v>465</v>
      </c>
      <c r="L48" s="154"/>
      <c r="M48" s="151" t="s">
        <v>252</v>
      </c>
      <c r="N48" s="154" t="s">
        <v>466</v>
      </c>
      <c r="O48" s="154" t="s">
        <v>467</v>
      </c>
      <c r="P48" s="150"/>
      <c r="Q48" s="151"/>
      <c r="R48" s="154"/>
      <c r="S48" s="154"/>
      <c r="T48" s="152"/>
      <c r="U48" s="153" t="s">
        <v>468</v>
      </c>
      <c r="V48" s="151" t="s">
        <v>468</v>
      </c>
      <c r="W48" s="154"/>
      <c r="X48" s="149"/>
      <c r="Y48" s="152"/>
      <c r="Z48" s="153"/>
      <c r="AA48" s="152"/>
      <c r="AB48" s="155">
        <f>IF(OR(I48="Fail",ISBLANK(I48)),INDEX('Issue Code Table'!C:C,MATCH(N:N,'Issue Code Table'!A:A,0)),IF(M48="Critical",6,IF(M48="Significant",5,IF(M48="Moderate",3,2))))</f>
        <v>4</v>
      </c>
    </row>
    <row r="49" spans="1:28" ht="267.75" x14ac:dyDescent="0.25">
      <c r="A49" s="103" t="s">
        <v>721</v>
      </c>
      <c r="B49" s="140" t="s">
        <v>436</v>
      </c>
      <c r="C49" s="141" t="s">
        <v>437</v>
      </c>
      <c r="D49" s="140" t="s">
        <v>367</v>
      </c>
      <c r="E49" s="140" t="s">
        <v>469</v>
      </c>
      <c r="F49" s="141" t="s">
        <v>1924</v>
      </c>
      <c r="G49" s="156" t="s">
        <v>470</v>
      </c>
      <c r="H49" s="156" t="s">
        <v>471</v>
      </c>
      <c r="I49" s="157"/>
      <c r="J49" s="156"/>
      <c r="K49" s="156" t="s">
        <v>472</v>
      </c>
      <c r="L49" s="157"/>
      <c r="M49" s="156" t="s">
        <v>214</v>
      </c>
      <c r="N49" s="156" t="s">
        <v>473</v>
      </c>
      <c r="O49" s="157" t="s">
        <v>474</v>
      </c>
      <c r="P49" s="158"/>
      <c r="Q49" s="159"/>
      <c r="R49" s="156"/>
      <c r="S49" s="157"/>
      <c r="T49" s="160"/>
      <c r="U49" s="161" t="s">
        <v>475</v>
      </c>
      <c r="V49" s="159" t="s">
        <v>475</v>
      </c>
      <c r="W49" s="156" t="s">
        <v>668</v>
      </c>
      <c r="X49" s="162"/>
      <c r="Y49" s="160"/>
      <c r="Z49" s="161"/>
      <c r="AA49" s="160"/>
      <c r="AB49" s="163">
        <f>IF(OR(I49="Fail",ISBLANK(I49)),INDEX('Issue Code Table'!C:C,MATCH(N:N,'Issue Code Table'!A:A,0)),IF(M49="Critical",6,IF(M49="Significant",5,IF(M49="Moderate",3,2))))</f>
        <v>5</v>
      </c>
    </row>
    <row r="50" spans="1:28" ht="216.75" x14ac:dyDescent="0.25">
      <c r="A50" s="102" t="s">
        <v>722</v>
      </c>
      <c r="B50" s="142" t="s">
        <v>476</v>
      </c>
      <c r="C50" s="142" t="s">
        <v>477</v>
      </c>
      <c r="D50" s="102" t="s">
        <v>367</v>
      </c>
      <c r="E50" s="142" t="s">
        <v>478</v>
      </c>
      <c r="F50" s="142" t="s">
        <v>479</v>
      </c>
      <c r="G50" s="151" t="s">
        <v>480</v>
      </c>
      <c r="H50" s="154" t="s">
        <v>481</v>
      </c>
      <c r="I50" s="154"/>
      <c r="J50" s="151"/>
      <c r="K50" s="154" t="s">
        <v>482</v>
      </c>
      <c r="L50" s="154"/>
      <c r="M50" s="151" t="s">
        <v>252</v>
      </c>
      <c r="N50" s="154" t="s">
        <v>483</v>
      </c>
      <c r="O50" s="154" t="s">
        <v>484</v>
      </c>
      <c r="P50" s="150"/>
      <c r="Q50" s="151"/>
      <c r="R50" s="154"/>
      <c r="S50" s="154"/>
      <c r="T50" s="152"/>
      <c r="U50" s="153" t="s">
        <v>1862</v>
      </c>
      <c r="V50" s="151" t="s">
        <v>1863</v>
      </c>
      <c r="W50" s="154"/>
      <c r="X50" s="149"/>
      <c r="Y50" s="152"/>
      <c r="Z50" s="153"/>
      <c r="AA50" s="152"/>
      <c r="AB50" s="155">
        <f>IF(OR(I50="Fail",ISBLANK(I50)),INDEX('Issue Code Table'!C:C,MATCH(N:N,'Issue Code Table'!A:A,0)),IF(M50="Critical",6,IF(M50="Significant",5,IF(M50="Moderate",3,2))))</f>
        <v>3</v>
      </c>
    </row>
    <row r="51" spans="1:28" ht="293.25" x14ac:dyDescent="0.25">
      <c r="A51" s="103" t="s">
        <v>723</v>
      </c>
      <c r="B51" s="140" t="s">
        <v>314</v>
      </c>
      <c r="C51" s="141" t="s">
        <v>315</v>
      </c>
      <c r="D51" s="140" t="s">
        <v>367</v>
      </c>
      <c r="E51" s="140" t="s">
        <v>485</v>
      </c>
      <c r="F51" s="141" t="s">
        <v>486</v>
      </c>
      <c r="G51" s="156" t="s">
        <v>487</v>
      </c>
      <c r="H51" s="156" t="s">
        <v>488</v>
      </c>
      <c r="I51" s="157"/>
      <c r="J51" s="156"/>
      <c r="K51" s="156" t="s">
        <v>489</v>
      </c>
      <c r="L51" s="157"/>
      <c r="M51" s="156" t="s">
        <v>252</v>
      </c>
      <c r="N51" s="156" t="s">
        <v>490</v>
      </c>
      <c r="O51" s="157" t="s">
        <v>491</v>
      </c>
      <c r="P51" s="158"/>
      <c r="Q51" s="159"/>
      <c r="R51" s="156"/>
      <c r="S51" s="157"/>
      <c r="T51" s="160"/>
      <c r="U51" s="161" t="s">
        <v>1864</v>
      </c>
      <c r="V51" s="159" t="s">
        <v>1990</v>
      </c>
      <c r="W51" s="156"/>
      <c r="X51" s="162"/>
      <c r="Y51" s="160"/>
      <c r="Z51" s="161"/>
      <c r="AA51" s="160"/>
      <c r="AB51" s="163">
        <f>IF(OR(I51="Fail",ISBLANK(I51)),INDEX('Issue Code Table'!C:C,MATCH(N:N,'Issue Code Table'!A:A,0)),IF(M51="Critical",6,IF(M51="Significant",5,IF(M51="Moderate",3,2))))</f>
        <v>4</v>
      </c>
    </row>
    <row r="52" spans="1:28" ht="114.75" x14ac:dyDescent="0.25">
      <c r="A52" s="102" t="s">
        <v>724</v>
      </c>
      <c r="B52" s="142" t="s">
        <v>425</v>
      </c>
      <c r="C52" s="142" t="s">
        <v>426</v>
      </c>
      <c r="D52" s="102" t="s">
        <v>367</v>
      </c>
      <c r="E52" s="142" t="s">
        <v>492</v>
      </c>
      <c r="F52" s="142" t="s">
        <v>493</v>
      </c>
      <c r="G52" s="151" t="s">
        <v>494</v>
      </c>
      <c r="H52" s="154" t="s">
        <v>495</v>
      </c>
      <c r="I52" s="154"/>
      <c r="J52" s="151"/>
      <c r="K52" s="154" t="s">
        <v>496</v>
      </c>
      <c r="L52" s="154"/>
      <c r="M52" s="151" t="s">
        <v>214</v>
      </c>
      <c r="N52" s="154" t="s">
        <v>497</v>
      </c>
      <c r="O52" s="154" t="s">
        <v>498</v>
      </c>
      <c r="P52" s="150"/>
      <c r="Q52" s="151"/>
      <c r="R52" s="154"/>
      <c r="S52" s="154"/>
      <c r="T52" s="152"/>
      <c r="U52" s="153" t="s">
        <v>1865</v>
      </c>
      <c r="V52" s="151" t="s">
        <v>667</v>
      </c>
      <c r="W52" s="154" t="s">
        <v>492</v>
      </c>
      <c r="X52" s="149"/>
      <c r="Y52" s="152"/>
      <c r="Z52" s="153"/>
      <c r="AA52" s="152"/>
      <c r="AB52" s="155">
        <v>0</v>
      </c>
    </row>
    <row r="53" spans="1:28" ht="140.25" x14ac:dyDescent="0.25">
      <c r="A53" s="103" t="s">
        <v>725</v>
      </c>
      <c r="B53" s="140" t="s">
        <v>314</v>
      </c>
      <c r="C53" s="141" t="s">
        <v>315</v>
      </c>
      <c r="D53" s="140" t="s">
        <v>367</v>
      </c>
      <c r="E53" s="140" t="s">
        <v>1965</v>
      </c>
      <c r="F53" s="141" t="s">
        <v>499</v>
      </c>
      <c r="G53" s="156" t="s">
        <v>500</v>
      </c>
      <c r="H53" s="156" t="s">
        <v>501</v>
      </c>
      <c r="I53" s="157"/>
      <c r="J53" s="156"/>
      <c r="K53" s="156" t="s">
        <v>502</v>
      </c>
      <c r="L53" s="157"/>
      <c r="M53" s="156" t="s">
        <v>214</v>
      </c>
      <c r="N53" s="156" t="s">
        <v>224</v>
      </c>
      <c r="O53" s="157" t="s">
        <v>331</v>
      </c>
      <c r="P53" s="158"/>
      <c r="Q53" s="159"/>
      <c r="R53" s="156"/>
      <c r="S53" s="157"/>
      <c r="T53" s="160"/>
      <c r="U53" s="161" t="s">
        <v>503</v>
      </c>
      <c r="V53" s="159" t="s">
        <v>503</v>
      </c>
      <c r="W53" s="156" t="s">
        <v>668</v>
      </c>
      <c r="X53" s="162"/>
      <c r="Y53" s="160"/>
      <c r="Z53" s="161"/>
      <c r="AA53" s="160"/>
      <c r="AB53" s="163">
        <f>IF(OR(I53="Fail",ISBLANK(I53)),INDEX('Issue Code Table'!C:C,MATCH(N:N,'Issue Code Table'!A:A,0)),IF(M53="Critical",6,IF(M53="Significant",5,IF(M53="Moderate",3,2))))</f>
        <v>6</v>
      </c>
    </row>
    <row r="54" spans="1:28" ht="408" x14ac:dyDescent="0.25">
      <c r="A54" s="102" t="s">
        <v>726</v>
      </c>
      <c r="B54" s="142" t="s">
        <v>229</v>
      </c>
      <c r="C54" s="142" t="s">
        <v>230</v>
      </c>
      <c r="D54" s="102" t="s">
        <v>367</v>
      </c>
      <c r="E54" s="142" t="s">
        <v>1966</v>
      </c>
      <c r="F54" s="142" t="s">
        <v>1925</v>
      </c>
      <c r="G54" s="151" t="s">
        <v>1908</v>
      </c>
      <c r="H54" s="154" t="s">
        <v>1909</v>
      </c>
      <c r="I54" s="154"/>
      <c r="J54" s="151"/>
      <c r="K54" s="154" t="s">
        <v>1910</v>
      </c>
      <c r="L54" s="154"/>
      <c r="M54" s="151" t="s">
        <v>214</v>
      </c>
      <c r="N54" s="154" t="s">
        <v>497</v>
      </c>
      <c r="O54" s="154" t="s">
        <v>498</v>
      </c>
      <c r="P54" s="150"/>
      <c r="Q54" s="151"/>
      <c r="R54" s="154"/>
      <c r="S54" s="154"/>
      <c r="T54" s="152"/>
      <c r="U54" s="153" t="s">
        <v>1911</v>
      </c>
      <c r="V54" s="151" t="s">
        <v>1911</v>
      </c>
      <c r="W54" s="154" t="s">
        <v>1912</v>
      </c>
      <c r="X54" s="149"/>
      <c r="Y54" s="152"/>
      <c r="Z54" s="153"/>
      <c r="AA54" s="152"/>
      <c r="AB54" s="155">
        <f>IF(OR(I54="Fail",ISBLANK(I54)),INDEX('Issue Code Table'!C:C,MATCH(N:N,'Issue Code Table'!A:A,0)),IF(M54="Critical",6,IF(M54="Significant",5,IF(M54="Moderate",3,2))))</f>
        <v>6</v>
      </c>
    </row>
    <row r="55" spans="1:28" ht="114.75" x14ac:dyDescent="0.25">
      <c r="A55" s="103" t="s">
        <v>727</v>
      </c>
      <c r="B55" s="140" t="s">
        <v>504</v>
      </c>
      <c r="C55" s="141" t="s">
        <v>505</v>
      </c>
      <c r="D55" s="140" t="s">
        <v>367</v>
      </c>
      <c r="E55" s="140" t="s">
        <v>506</v>
      </c>
      <c r="F55" s="141" t="s">
        <v>507</v>
      </c>
      <c r="G55" s="156" t="s">
        <v>508</v>
      </c>
      <c r="H55" s="156" t="s">
        <v>509</v>
      </c>
      <c r="I55" s="157"/>
      <c r="J55" s="156"/>
      <c r="K55" s="156" t="s">
        <v>510</v>
      </c>
      <c r="L55" s="157"/>
      <c r="M55" s="156" t="s">
        <v>252</v>
      </c>
      <c r="N55" s="156" t="s">
        <v>511</v>
      </c>
      <c r="O55" s="157" t="s">
        <v>512</v>
      </c>
      <c r="P55" s="158"/>
      <c r="Q55" s="159"/>
      <c r="R55" s="156"/>
      <c r="S55" s="157"/>
      <c r="T55" s="160"/>
      <c r="U55" s="161" t="s">
        <v>1866</v>
      </c>
      <c r="V55" s="159" t="s">
        <v>1967</v>
      </c>
      <c r="W55" s="156"/>
      <c r="X55" s="162"/>
      <c r="Y55" s="160"/>
      <c r="Z55" s="161"/>
      <c r="AA55" s="160"/>
      <c r="AB55" s="163">
        <f>IF(OR(I55="Fail",ISBLANK(I55)),INDEX('Issue Code Table'!C:C,MATCH(N:N,'Issue Code Table'!A:A,0)),IF(M55="Critical",6,IF(M55="Significant",5,IF(M55="Moderate",3,2))))</f>
        <v>4</v>
      </c>
    </row>
    <row r="56" spans="1:28" ht="229.5" x14ac:dyDescent="0.25">
      <c r="A56" s="102" t="s">
        <v>1822</v>
      </c>
      <c r="B56" s="142" t="s">
        <v>504</v>
      </c>
      <c r="C56" s="142" t="s">
        <v>505</v>
      </c>
      <c r="D56" s="102" t="s">
        <v>367</v>
      </c>
      <c r="E56" s="142" t="s">
        <v>513</v>
      </c>
      <c r="F56" s="142" t="s">
        <v>514</v>
      </c>
      <c r="G56" s="151" t="s">
        <v>515</v>
      </c>
      <c r="H56" s="154" t="s">
        <v>516</v>
      </c>
      <c r="I56" s="154"/>
      <c r="J56" s="151"/>
      <c r="K56" s="154" t="s">
        <v>517</v>
      </c>
      <c r="L56" s="154"/>
      <c r="M56" s="151" t="s">
        <v>252</v>
      </c>
      <c r="N56" s="154" t="s">
        <v>511</v>
      </c>
      <c r="O56" s="154" t="s">
        <v>512</v>
      </c>
      <c r="P56" s="150"/>
      <c r="Q56" s="151"/>
      <c r="R56" s="154"/>
      <c r="S56" s="154"/>
      <c r="T56" s="152"/>
      <c r="U56" s="153" t="s">
        <v>1867</v>
      </c>
      <c r="V56" s="151" t="s">
        <v>669</v>
      </c>
      <c r="W56" s="154"/>
      <c r="X56" s="149"/>
      <c r="Y56" s="152"/>
      <c r="Z56" s="153"/>
      <c r="AA56" s="152"/>
      <c r="AB56" s="155">
        <f>IF(OR(I56="Fail",ISBLANK(I56)),INDEX('Issue Code Table'!C:C,MATCH(N:N,'Issue Code Table'!A:A,0)),IF(M56="Critical",6,IF(M56="Significant",5,IF(M56="Moderate",3,2))))</f>
        <v>4</v>
      </c>
    </row>
    <row r="57" spans="1:28" ht="191.25" x14ac:dyDescent="0.25">
      <c r="A57" s="103" t="s">
        <v>1823</v>
      </c>
      <c r="B57" s="140" t="s">
        <v>436</v>
      </c>
      <c r="C57" s="141" t="s">
        <v>437</v>
      </c>
      <c r="D57" s="140" t="s">
        <v>367</v>
      </c>
      <c r="E57" s="140" t="s">
        <v>518</v>
      </c>
      <c r="F57" s="141" t="s">
        <v>519</v>
      </c>
      <c r="G57" s="156" t="s">
        <v>520</v>
      </c>
      <c r="H57" s="156" t="s">
        <v>521</v>
      </c>
      <c r="I57" s="157"/>
      <c r="J57" s="156"/>
      <c r="K57" s="156" t="s">
        <v>522</v>
      </c>
      <c r="L57" s="157"/>
      <c r="M57" s="156" t="s">
        <v>214</v>
      </c>
      <c r="N57" s="156" t="s">
        <v>343</v>
      </c>
      <c r="O57" s="157" t="s">
        <v>344</v>
      </c>
      <c r="P57" s="158"/>
      <c r="Q57" s="159"/>
      <c r="R57" s="156"/>
      <c r="S57" s="157"/>
      <c r="T57" s="160"/>
      <c r="U57" s="161" t="s">
        <v>523</v>
      </c>
      <c r="V57" s="159" t="s">
        <v>523</v>
      </c>
      <c r="W57" s="156" t="s">
        <v>670</v>
      </c>
      <c r="X57" s="162"/>
      <c r="Y57" s="160"/>
      <c r="Z57" s="161"/>
      <c r="AA57" s="160"/>
      <c r="AB57" s="163">
        <f>IF(OR(I57="Fail",ISBLANK(I57)),INDEX('Issue Code Table'!C:C,MATCH(N:N,'Issue Code Table'!A:A,0)),IF(M57="Critical",6,IF(M57="Significant",5,IF(M57="Moderate",3,2))))</f>
        <v>5</v>
      </c>
    </row>
    <row r="58" spans="1:28" ht="229.5" x14ac:dyDescent="0.25">
      <c r="A58" s="102" t="s">
        <v>1824</v>
      </c>
      <c r="B58" s="142" t="s">
        <v>524</v>
      </c>
      <c r="C58" s="142" t="s">
        <v>525</v>
      </c>
      <c r="D58" s="102" t="s">
        <v>367</v>
      </c>
      <c r="E58" s="142" t="s">
        <v>526</v>
      </c>
      <c r="F58" s="142" t="s">
        <v>527</v>
      </c>
      <c r="G58" s="151" t="s">
        <v>528</v>
      </c>
      <c r="H58" s="154" t="s">
        <v>529</v>
      </c>
      <c r="I58" s="154"/>
      <c r="J58" s="151"/>
      <c r="K58" s="154" t="s">
        <v>530</v>
      </c>
      <c r="L58" s="154"/>
      <c r="M58" s="151" t="s">
        <v>252</v>
      </c>
      <c r="N58" s="154" t="s">
        <v>549</v>
      </c>
      <c r="O58" s="154" t="s">
        <v>550</v>
      </c>
      <c r="P58" s="150"/>
      <c r="Q58" s="151"/>
      <c r="R58" s="154"/>
      <c r="S58" s="154"/>
      <c r="T58" s="152"/>
      <c r="U58" s="153" t="s">
        <v>1868</v>
      </c>
      <c r="V58" s="151" t="s">
        <v>671</v>
      </c>
      <c r="W58" s="154" t="s">
        <v>672</v>
      </c>
      <c r="X58" s="149"/>
      <c r="Y58" s="152"/>
      <c r="Z58" s="153"/>
      <c r="AA58" s="152"/>
      <c r="AB58" s="155">
        <f>IF(OR(I58="Fail",ISBLANK(I58)),INDEX('Issue Code Table'!C:C,MATCH(N:N,'Issue Code Table'!A:A,0)),IF(M58="Critical",6,IF(M58="Significant",5,IF(M58="Moderate",3,2))))</f>
        <v>4</v>
      </c>
    </row>
    <row r="59" spans="1:28" ht="267.75" x14ac:dyDescent="0.25">
      <c r="A59" s="103" t="s">
        <v>1825</v>
      </c>
      <c r="B59" s="140" t="s">
        <v>459</v>
      </c>
      <c r="C59" s="141" t="s">
        <v>460</v>
      </c>
      <c r="D59" s="140" t="s">
        <v>367</v>
      </c>
      <c r="E59" s="140" t="s">
        <v>531</v>
      </c>
      <c r="F59" s="141" t="s">
        <v>532</v>
      </c>
      <c r="G59" s="156" t="s">
        <v>533</v>
      </c>
      <c r="H59" s="156" t="s">
        <v>534</v>
      </c>
      <c r="I59" s="157"/>
      <c r="J59" s="156"/>
      <c r="K59" s="156" t="s">
        <v>535</v>
      </c>
      <c r="L59" s="157"/>
      <c r="M59" s="156" t="s">
        <v>252</v>
      </c>
      <c r="N59" s="156" t="s">
        <v>466</v>
      </c>
      <c r="O59" s="157" t="s">
        <v>467</v>
      </c>
      <c r="P59" s="158"/>
      <c r="Q59" s="159"/>
      <c r="R59" s="156"/>
      <c r="S59" s="157"/>
      <c r="T59" s="160"/>
      <c r="U59" s="161" t="s">
        <v>1869</v>
      </c>
      <c r="V59" s="159" t="s">
        <v>673</v>
      </c>
      <c r="W59" s="156"/>
      <c r="X59" s="162"/>
      <c r="Y59" s="160"/>
      <c r="Z59" s="161"/>
      <c r="AA59" s="160"/>
      <c r="AB59" s="163">
        <f>IF(OR(I59="Fail",ISBLANK(I59)),INDEX('Issue Code Table'!C:C,MATCH(N:N,'Issue Code Table'!A:A,0)),IF(M59="Critical",6,IF(M59="Significant",5,IF(M59="Moderate",3,2))))</f>
        <v>4</v>
      </c>
    </row>
    <row r="60" spans="1:28" ht="63.75" x14ac:dyDescent="0.25">
      <c r="A60" s="102" t="s">
        <v>1826</v>
      </c>
      <c r="B60" s="142" t="s">
        <v>504</v>
      </c>
      <c r="C60" s="142" t="s">
        <v>505</v>
      </c>
      <c r="D60" s="102" t="s">
        <v>367</v>
      </c>
      <c r="E60" s="142" t="s">
        <v>536</v>
      </c>
      <c r="F60" s="142" t="s">
        <v>537</v>
      </c>
      <c r="G60" s="151" t="s">
        <v>538</v>
      </c>
      <c r="H60" s="154" t="s">
        <v>539</v>
      </c>
      <c r="I60" s="154"/>
      <c r="J60" s="151"/>
      <c r="K60" s="154" t="s">
        <v>540</v>
      </c>
      <c r="L60" s="154"/>
      <c r="M60" s="151" t="s">
        <v>214</v>
      </c>
      <c r="N60" s="154" t="s">
        <v>541</v>
      </c>
      <c r="O60" s="154" t="s">
        <v>542</v>
      </c>
      <c r="P60" s="150"/>
      <c r="Q60" s="151"/>
      <c r="R60" s="154"/>
      <c r="S60" s="154"/>
      <c r="T60" s="152"/>
      <c r="U60" s="153" t="s">
        <v>1870</v>
      </c>
      <c r="V60" s="151" t="s">
        <v>543</v>
      </c>
      <c r="W60" s="154" t="s">
        <v>674</v>
      </c>
      <c r="X60" s="149"/>
      <c r="Y60" s="152"/>
      <c r="Z60" s="153"/>
      <c r="AA60" s="152"/>
      <c r="AB60" s="155">
        <f>IF(OR(I60="Fail",ISBLANK(I60)),INDEX('Issue Code Table'!C:C,MATCH(N:N,'Issue Code Table'!A:A,0)),IF(M60="Critical",6,IF(M60="Significant",5,IF(M60="Moderate",3,2))))</f>
        <v>5</v>
      </c>
    </row>
    <row r="61" spans="1:28" ht="229.5" x14ac:dyDescent="0.25">
      <c r="A61" s="103" t="s">
        <v>1827</v>
      </c>
      <c r="B61" s="140" t="s">
        <v>524</v>
      </c>
      <c r="C61" s="141" t="s">
        <v>525</v>
      </c>
      <c r="D61" s="140" t="s">
        <v>367</v>
      </c>
      <c r="E61" s="140" t="s">
        <v>544</v>
      </c>
      <c r="F61" s="141" t="s">
        <v>545</v>
      </c>
      <c r="G61" s="156" t="s">
        <v>546</v>
      </c>
      <c r="H61" s="156" t="s">
        <v>547</v>
      </c>
      <c r="I61" s="157"/>
      <c r="J61" s="156"/>
      <c r="K61" s="156" t="s">
        <v>548</v>
      </c>
      <c r="L61" s="157"/>
      <c r="M61" s="156" t="s">
        <v>252</v>
      </c>
      <c r="N61" s="156" t="s">
        <v>549</v>
      </c>
      <c r="O61" s="157" t="s">
        <v>550</v>
      </c>
      <c r="P61" s="158"/>
      <c r="Q61" s="159"/>
      <c r="R61" s="156"/>
      <c r="S61" s="157"/>
      <c r="T61" s="160"/>
      <c r="U61" s="161" t="s">
        <v>1871</v>
      </c>
      <c r="V61" s="159" t="s">
        <v>675</v>
      </c>
      <c r="W61" s="156"/>
      <c r="X61" s="162"/>
      <c r="Y61" s="160"/>
      <c r="Z61" s="161"/>
      <c r="AA61" s="160"/>
      <c r="AB61" s="163">
        <f>IF(OR(I61="Fail",ISBLANK(I61)),INDEX('Issue Code Table'!C:C,MATCH(N:N,'Issue Code Table'!A:A,0)),IF(M61="Critical",6,IF(M61="Significant",5,IF(M61="Moderate",3,2))))</f>
        <v>4</v>
      </c>
    </row>
    <row r="62" spans="1:28" ht="165.75" x14ac:dyDescent="0.25">
      <c r="A62" s="102" t="s">
        <v>1828</v>
      </c>
      <c r="B62" s="142" t="s">
        <v>250</v>
      </c>
      <c r="C62" s="142" t="s">
        <v>251</v>
      </c>
      <c r="D62" s="102" t="s">
        <v>367</v>
      </c>
      <c r="E62" s="142" t="s">
        <v>551</v>
      </c>
      <c r="F62" s="142" t="s">
        <v>552</v>
      </c>
      <c r="G62" s="151" t="s">
        <v>553</v>
      </c>
      <c r="H62" s="154" t="s">
        <v>554</v>
      </c>
      <c r="I62" s="154"/>
      <c r="J62" s="151"/>
      <c r="K62" s="154" t="s">
        <v>555</v>
      </c>
      <c r="L62" s="154"/>
      <c r="M62" s="151" t="s">
        <v>214</v>
      </c>
      <c r="N62" s="154" t="s">
        <v>556</v>
      </c>
      <c r="O62" s="154" t="s">
        <v>557</v>
      </c>
      <c r="P62" s="150"/>
      <c r="Q62" s="151"/>
      <c r="R62" s="154"/>
      <c r="S62" s="154"/>
      <c r="T62" s="152"/>
      <c r="U62" s="153" t="s">
        <v>558</v>
      </c>
      <c r="V62" s="151" t="s">
        <v>558</v>
      </c>
      <c r="W62" s="154" t="s">
        <v>676</v>
      </c>
      <c r="X62" s="149"/>
      <c r="Y62" s="152"/>
      <c r="Z62" s="153"/>
      <c r="AA62" s="152"/>
      <c r="AB62" s="155">
        <f>IF(OR(I62="Fail",ISBLANK(I62)),INDEX('Issue Code Table'!C:C,MATCH(N:N,'Issue Code Table'!A:A,0)),IF(M62="Critical",6,IF(M62="Significant",5,IF(M62="Moderate",3,2))))</f>
        <v>6</v>
      </c>
    </row>
    <row r="63" spans="1:28" ht="178.5" x14ac:dyDescent="0.25">
      <c r="A63" s="103" t="s">
        <v>1829</v>
      </c>
      <c r="B63" s="140" t="s">
        <v>436</v>
      </c>
      <c r="C63" s="141" t="s">
        <v>437</v>
      </c>
      <c r="D63" s="140" t="s">
        <v>367</v>
      </c>
      <c r="E63" s="140" t="s">
        <v>559</v>
      </c>
      <c r="F63" s="141" t="s">
        <v>560</v>
      </c>
      <c r="G63" s="156" t="s">
        <v>561</v>
      </c>
      <c r="H63" s="156" t="s">
        <v>562</v>
      </c>
      <c r="I63" s="157"/>
      <c r="J63" s="156"/>
      <c r="K63" s="156" t="s">
        <v>563</v>
      </c>
      <c r="L63" s="157"/>
      <c r="M63" s="156" t="s">
        <v>252</v>
      </c>
      <c r="N63" s="156" t="s">
        <v>443</v>
      </c>
      <c r="O63" s="157" t="s">
        <v>444</v>
      </c>
      <c r="P63" s="158"/>
      <c r="Q63" s="159"/>
      <c r="R63" s="156"/>
      <c r="S63" s="157"/>
      <c r="T63" s="160"/>
      <c r="U63" s="161" t="s">
        <v>564</v>
      </c>
      <c r="V63" s="159" t="s">
        <v>564</v>
      </c>
      <c r="W63" s="156"/>
      <c r="X63" s="162"/>
      <c r="Y63" s="160"/>
      <c r="Z63" s="161"/>
      <c r="AA63" s="160"/>
      <c r="AB63" s="163">
        <f>IF(OR(I63="Fail",ISBLANK(I63)),INDEX('Issue Code Table'!C:C,MATCH(N:N,'Issue Code Table'!A:A,0)),IF(M63="Critical",6,IF(M63="Significant",5,IF(M63="Moderate",3,2))))</f>
        <v>4</v>
      </c>
    </row>
    <row r="64" spans="1:28" ht="204" x14ac:dyDescent="0.25">
      <c r="A64" s="102" t="s">
        <v>1830</v>
      </c>
      <c r="B64" s="142" t="s">
        <v>333</v>
      </c>
      <c r="C64" s="142" t="s">
        <v>334</v>
      </c>
      <c r="D64" s="102" t="s">
        <v>367</v>
      </c>
      <c r="E64" s="142" t="s">
        <v>565</v>
      </c>
      <c r="F64" s="142" t="s">
        <v>566</v>
      </c>
      <c r="G64" s="151" t="s">
        <v>567</v>
      </c>
      <c r="H64" s="154" t="s">
        <v>568</v>
      </c>
      <c r="I64" s="154"/>
      <c r="J64" s="151"/>
      <c r="K64" s="154" t="s">
        <v>569</v>
      </c>
      <c r="L64" s="154"/>
      <c r="M64" s="151" t="s">
        <v>252</v>
      </c>
      <c r="N64" s="154" t="s">
        <v>443</v>
      </c>
      <c r="O64" s="154" t="s">
        <v>444</v>
      </c>
      <c r="P64" s="150"/>
      <c r="Q64" s="151"/>
      <c r="R64" s="154"/>
      <c r="S64" s="154"/>
      <c r="T64" s="152"/>
      <c r="U64" s="153" t="s">
        <v>570</v>
      </c>
      <c r="V64" s="151" t="s">
        <v>570</v>
      </c>
      <c r="W64" s="154"/>
      <c r="X64" s="149"/>
      <c r="Y64" s="152"/>
      <c r="Z64" s="153"/>
      <c r="AA64" s="152"/>
      <c r="AB64" s="155">
        <f>IF(OR(I64="Fail",ISBLANK(I64)),INDEX('Issue Code Table'!C:C,MATCH(N:N,'Issue Code Table'!A:A,0)),IF(M64="Critical",6,IF(M64="Significant",5,IF(M64="Moderate",3,2))))</f>
        <v>4</v>
      </c>
    </row>
    <row r="65" spans="1:28" ht="280.5" x14ac:dyDescent="0.25">
      <c r="A65" s="103" t="s">
        <v>1831</v>
      </c>
      <c r="B65" s="140" t="s">
        <v>314</v>
      </c>
      <c r="C65" s="141" t="s">
        <v>315</v>
      </c>
      <c r="D65" s="140" t="s">
        <v>367</v>
      </c>
      <c r="E65" s="140" t="s">
        <v>571</v>
      </c>
      <c r="F65" s="141" t="s">
        <v>572</v>
      </c>
      <c r="G65" s="156" t="s">
        <v>573</v>
      </c>
      <c r="H65" s="156" t="s">
        <v>574</v>
      </c>
      <c r="I65" s="157"/>
      <c r="J65" s="156"/>
      <c r="K65" s="156" t="s">
        <v>575</v>
      </c>
      <c r="L65" s="157"/>
      <c r="M65" s="156" t="s">
        <v>214</v>
      </c>
      <c r="N65" s="156" t="s">
        <v>224</v>
      </c>
      <c r="O65" s="157" t="s">
        <v>331</v>
      </c>
      <c r="P65" s="158"/>
      <c r="Q65" s="159"/>
      <c r="R65" s="156"/>
      <c r="S65" s="157"/>
      <c r="T65" s="160"/>
      <c r="U65" s="161" t="s">
        <v>1872</v>
      </c>
      <c r="V65" s="159" t="s">
        <v>677</v>
      </c>
      <c r="W65" s="156" t="s">
        <v>678</v>
      </c>
      <c r="X65" s="162"/>
      <c r="Y65" s="160"/>
      <c r="Z65" s="161"/>
      <c r="AA65" s="160"/>
      <c r="AB65" s="163">
        <f>IF(OR(I65="Fail",ISBLANK(I65)),INDEX('Issue Code Table'!C:C,MATCH(N:N,'Issue Code Table'!A:A,0)),IF(M65="Critical",6,IF(M65="Significant",5,IF(M65="Moderate",3,2))))</f>
        <v>6</v>
      </c>
    </row>
    <row r="66" spans="1:28" ht="165.75" x14ac:dyDescent="0.25">
      <c r="A66" s="102" t="s">
        <v>1832</v>
      </c>
      <c r="B66" s="142" t="s">
        <v>504</v>
      </c>
      <c r="C66" s="142" t="s">
        <v>505</v>
      </c>
      <c r="D66" s="102" t="s">
        <v>367</v>
      </c>
      <c r="E66" s="142" t="s">
        <v>576</v>
      </c>
      <c r="F66" s="142" t="s">
        <v>1928</v>
      </c>
      <c r="G66" s="151" t="s">
        <v>1929</v>
      </c>
      <c r="H66" s="154" t="s">
        <v>1968</v>
      </c>
      <c r="I66" s="154"/>
      <c r="J66" s="151"/>
      <c r="K66" s="154" t="s">
        <v>577</v>
      </c>
      <c r="L66" s="154"/>
      <c r="M66" s="151" t="s">
        <v>252</v>
      </c>
      <c r="N66" s="154" t="s">
        <v>490</v>
      </c>
      <c r="O66" s="154" t="s">
        <v>491</v>
      </c>
      <c r="P66" s="150"/>
      <c r="Q66" s="151"/>
      <c r="R66" s="154"/>
      <c r="S66" s="154"/>
      <c r="T66" s="152"/>
      <c r="U66" s="153" t="s">
        <v>578</v>
      </c>
      <c r="V66" s="151" t="s">
        <v>578</v>
      </c>
      <c r="W66" s="154"/>
      <c r="X66" s="149"/>
      <c r="Y66" s="152"/>
      <c r="Z66" s="153"/>
      <c r="AA66" s="152"/>
      <c r="AB66" s="155">
        <f>IF(OR(I66="Fail",ISBLANK(I66)),INDEX('Issue Code Table'!C:C,MATCH(N:N,'Issue Code Table'!A:A,0)),IF(M66="Critical",6,IF(M66="Significant",5,IF(M66="Moderate",3,2))))</f>
        <v>4</v>
      </c>
    </row>
    <row r="67" spans="1:28" ht="216.75" x14ac:dyDescent="0.25">
      <c r="A67" s="103" t="s">
        <v>1833</v>
      </c>
      <c r="B67" s="140" t="s">
        <v>314</v>
      </c>
      <c r="C67" s="141" t="s">
        <v>315</v>
      </c>
      <c r="D67" s="140" t="s">
        <v>367</v>
      </c>
      <c r="E67" s="140" t="s">
        <v>579</v>
      </c>
      <c r="F67" s="141" t="s">
        <v>580</v>
      </c>
      <c r="G67" s="156" t="s">
        <v>581</v>
      </c>
      <c r="H67" s="156" t="s">
        <v>582</v>
      </c>
      <c r="I67" s="157"/>
      <c r="J67" s="156"/>
      <c r="K67" s="156" t="s">
        <v>583</v>
      </c>
      <c r="L67" s="157"/>
      <c r="M67" s="156" t="s">
        <v>252</v>
      </c>
      <c r="N67" s="156" t="s">
        <v>490</v>
      </c>
      <c r="O67" s="157" t="s">
        <v>491</v>
      </c>
      <c r="P67" s="158"/>
      <c r="Q67" s="159"/>
      <c r="R67" s="156"/>
      <c r="S67" s="157"/>
      <c r="T67" s="160"/>
      <c r="U67" s="161" t="s">
        <v>1947</v>
      </c>
      <c r="V67" s="159" t="s">
        <v>1947</v>
      </c>
      <c r="W67" s="156"/>
      <c r="X67" s="162"/>
      <c r="Y67" s="160"/>
      <c r="Z67" s="161"/>
      <c r="AA67" s="160"/>
      <c r="AB67" s="163">
        <f>IF(OR(I67="Fail",ISBLANK(I67)),INDEX('Issue Code Table'!C:C,MATCH(N:N,'Issue Code Table'!A:A,0)),IF(M67="Critical",6,IF(M67="Significant",5,IF(M67="Moderate",3,2))))</f>
        <v>4</v>
      </c>
    </row>
    <row r="68" spans="1:28" ht="191.25" x14ac:dyDescent="0.25">
      <c r="A68" s="102" t="s">
        <v>1834</v>
      </c>
      <c r="B68" s="142" t="s">
        <v>504</v>
      </c>
      <c r="C68" s="142" t="s">
        <v>505</v>
      </c>
      <c r="D68" s="102" t="s">
        <v>367</v>
      </c>
      <c r="E68" s="142" t="s">
        <v>584</v>
      </c>
      <c r="F68" s="142" t="s">
        <v>585</v>
      </c>
      <c r="G68" s="151" t="s">
        <v>586</v>
      </c>
      <c r="H68" s="154" t="s">
        <v>587</v>
      </c>
      <c r="I68" s="154"/>
      <c r="J68" s="151"/>
      <c r="K68" s="154" t="s">
        <v>588</v>
      </c>
      <c r="L68" s="154"/>
      <c r="M68" s="151" t="s">
        <v>252</v>
      </c>
      <c r="N68" s="154" t="s">
        <v>490</v>
      </c>
      <c r="O68" s="154" t="s">
        <v>491</v>
      </c>
      <c r="P68" s="150"/>
      <c r="Q68" s="151"/>
      <c r="R68" s="154"/>
      <c r="S68" s="154"/>
      <c r="T68" s="152"/>
      <c r="U68" s="153" t="s">
        <v>584</v>
      </c>
      <c r="V68" s="151" t="s">
        <v>584</v>
      </c>
      <c r="W68" s="154"/>
      <c r="X68" s="149"/>
      <c r="Y68" s="152"/>
      <c r="Z68" s="153"/>
      <c r="AA68" s="152"/>
      <c r="AB68" s="155">
        <f>IF(OR(I68="Fail",ISBLANK(I68)),INDEX('Issue Code Table'!C:C,MATCH(N:N,'Issue Code Table'!A:A,0)),IF(M68="Critical",6,IF(M68="Significant",5,IF(M68="Moderate",3,2))))</f>
        <v>4</v>
      </c>
    </row>
    <row r="69" spans="1:28" ht="165.75" x14ac:dyDescent="0.25">
      <c r="A69" s="103" t="s">
        <v>1835</v>
      </c>
      <c r="B69" s="140" t="s">
        <v>314</v>
      </c>
      <c r="C69" s="141" t="s">
        <v>315</v>
      </c>
      <c r="D69" s="140" t="s">
        <v>367</v>
      </c>
      <c r="E69" s="140" t="s">
        <v>589</v>
      </c>
      <c r="F69" s="141" t="s">
        <v>590</v>
      </c>
      <c r="G69" s="156" t="s">
        <v>591</v>
      </c>
      <c r="H69" s="156" t="s">
        <v>592</v>
      </c>
      <c r="I69" s="157"/>
      <c r="J69" s="156"/>
      <c r="K69" s="156" t="s">
        <v>593</v>
      </c>
      <c r="L69" s="157"/>
      <c r="M69" s="156" t="s">
        <v>252</v>
      </c>
      <c r="N69" s="156" t="s">
        <v>490</v>
      </c>
      <c r="O69" s="157" t="s">
        <v>491</v>
      </c>
      <c r="P69" s="158"/>
      <c r="Q69" s="159"/>
      <c r="R69" s="156"/>
      <c r="S69" s="157"/>
      <c r="T69" s="160"/>
      <c r="U69" s="161" t="s">
        <v>594</v>
      </c>
      <c r="V69" s="159" t="s">
        <v>594</v>
      </c>
      <c r="W69" s="156"/>
      <c r="X69" s="162"/>
      <c r="Y69" s="160"/>
      <c r="Z69" s="161"/>
      <c r="AA69" s="160"/>
      <c r="AB69" s="163">
        <f>IF(OR(I69="Fail",ISBLANK(I69)),INDEX('Issue Code Table'!C:C,MATCH(N:N,'Issue Code Table'!A:A,0)),IF(M69="Critical",6,IF(M69="Significant",5,IF(M69="Moderate",3,2))))</f>
        <v>4</v>
      </c>
    </row>
    <row r="70" spans="1:28" ht="242.25" x14ac:dyDescent="0.25">
      <c r="A70" s="102" t="s">
        <v>1836</v>
      </c>
      <c r="B70" s="142" t="s">
        <v>504</v>
      </c>
      <c r="C70" s="142" t="s">
        <v>505</v>
      </c>
      <c r="D70" s="102" t="s">
        <v>367</v>
      </c>
      <c r="E70" s="142" t="s">
        <v>595</v>
      </c>
      <c r="F70" s="142" t="s">
        <v>596</v>
      </c>
      <c r="G70" s="151" t="s">
        <v>597</v>
      </c>
      <c r="H70" s="154" t="s">
        <v>598</v>
      </c>
      <c r="I70" s="154"/>
      <c r="J70" s="151"/>
      <c r="K70" s="154" t="s">
        <v>598</v>
      </c>
      <c r="L70" s="154"/>
      <c r="M70" s="151" t="s">
        <v>252</v>
      </c>
      <c r="N70" s="154" t="s">
        <v>490</v>
      </c>
      <c r="O70" s="154" t="s">
        <v>491</v>
      </c>
      <c r="P70" s="150"/>
      <c r="Q70" s="151"/>
      <c r="R70" s="154"/>
      <c r="S70" s="154"/>
      <c r="T70" s="152"/>
      <c r="U70" s="153" t="s">
        <v>599</v>
      </c>
      <c r="V70" s="151" t="s">
        <v>599</v>
      </c>
      <c r="W70" s="154"/>
      <c r="X70" s="149"/>
      <c r="Y70" s="152"/>
      <c r="Z70" s="153"/>
      <c r="AA70" s="152"/>
      <c r="AB70" s="155">
        <f>IF(OR(I70="Fail",ISBLANK(I70)),INDEX('Issue Code Table'!C:C,MATCH(N:N,'Issue Code Table'!A:A,0)),IF(M70="Critical",6,IF(M70="Significant",5,IF(M70="Moderate",3,2))))</f>
        <v>4</v>
      </c>
    </row>
    <row r="71" spans="1:28" ht="165.75" x14ac:dyDescent="0.25">
      <c r="A71" s="103" t="s">
        <v>1837</v>
      </c>
      <c r="B71" s="140" t="s">
        <v>436</v>
      </c>
      <c r="C71" s="141" t="s">
        <v>437</v>
      </c>
      <c r="D71" s="140" t="s">
        <v>367</v>
      </c>
      <c r="E71" s="140" t="s">
        <v>600</v>
      </c>
      <c r="F71" s="141" t="s">
        <v>601</v>
      </c>
      <c r="G71" s="156" t="s">
        <v>602</v>
      </c>
      <c r="H71" s="156" t="s">
        <v>603</v>
      </c>
      <c r="I71" s="157"/>
      <c r="J71" s="156"/>
      <c r="K71" s="156" t="s">
        <v>604</v>
      </c>
      <c r="L71" s="157"/>
      <c r="M71" s="156" t="s">
        <v>252</v>
      </c>
      <c r="N71" s="156" t="s">
        <v>443</v>
      </c>
      <c r="O71" s="157" t="s">
        <v>444</v>
      </c>
      <c r="P71" s="158"/>
      <c r="Q71" s="159"/>
      <c r="R71" s="156"/>
      <c r="S71" s="157"/>
      <c r="T71" s="160"/>
      <c r="U71" s="161" t="s">
        <v>605</v>
      </c>
      <c r="V71" s="159" t="s">
        <v>605</v>
      </c>
      <c r="W71" s="156"/>
      <c r="X71" s="162"/>
      <c r="Y71" s="160"/>
      <c r="Z71" s="161"/>
      <c r="AA71" s="160"/>
      <c r="AB71" s="163">
        <f>IF(OR(I71="Fail",ISBLANK(I71)),INDEX('Issue Code Table'!C:C,MATCH(N:N,'Issue Code Table'!A:A,0)),IF(M71="Critical",6,IF(M71="Significant",5,IF(M71="Moderate",3,2))))</f>
        <v>4</v>
      </c>
    </row>
    <row r="72" spans="1:28" ht="165.75" x14ac:dyDescent="0.25">
      <c r="A72" s="102" t="s">
        <v>1838</v>
      </c>
      <c r="B72" s="142" t="s">
        <v>314</v>
      </c>
      <c r="C72" s="142" t="s">
        <v>315</v>
      </c>
      <c r="D72" s="102" t="s">
        <v>367</v>
      </c>
      <c r="E72" s="142" t="s">
        <v>606</v>
      </c>
      <c r="F72" s="142" t="s">
        <v>1926</v>
      </c>
      <c r="G72" s="151" t="s">
        <v>607</v>
      </c>
      <c r="H72" s="154" t="s">
        <v>608</v>
      </c>
      <c r="I72" s="154"/>
      <c r="J72" s="151"/>
      <c r="K72" s="154" t="s">
        <v>609</v>
      </c>
      <c r="L72" s="154"/>
      <c r="M72" s="151" t="s">
        <v>252</v>
      </c>
      <c r="N72" s="154" t="s">
        <v>490</v>
      </c>
      <c r="O72" s="154" t="s">
        <v>491</v>
      </c>
      <c r="P72" s="150"/>
      <c r="Q72" s="151"/>
      <c r="R72" s="154"/>
      <c r="S72" s="154"/>
      <c r="T72" s="152"/>
      <c r="U72" s="153" t="s">
        <v>679</v>
      </c>
      <c r="V72" s="151" t="s">
        <v>679</v>
      </c>
      <c r="W72" s="154"/>
      <c r="X72" s="149"/>
      <c r="Y72" s="152"/>
      <c r="Z72" s="153"/>
      <c r="AA72" s="152"/>
      <c r="AB72" s="155">
        <f>IF(OR(I72="Fail",ISBLANK(I72)),INDEX('Issue Code Table'!C:C,MATCH(N:N,'Issue Code Table'!A:A,0)),IF(M72="Critical",6,IF(M72="Significant",5,IF(M72="Moderate",3,2))))</f>
        <v>4</v>
      </c>
    </row>
    <row r="73" spans="1:28" ht="369.75" x14ac:dyDescent="0.25">
      <c r="A73" s="103" t="s">
        <v>1839</v>
      </c>
      <c r="B73" s="140" t="s">
        <v>314</v>
      </c>
      <c r="C73" s="141" t="s">
        <v>315</v>
      </c>
      <c r="D73" s="140" t="s">
        <v>367</v>
      </c>
      <c r="E73" s="140" t="s">
        <v>610</v>
      </c>
      <c r="F73" s="141" t="s">
        <v>1937</v>
      </c>
      <c r="G73" s="156" t="s">
        <v>611</v>
      </c>
      <c r="H73" s="156" t="s">
        <v>612</v>
      </c>
      <c r="I73" s="157"/>
      <c r="J73" s="156"/>
      <c r="K73" s="156" t="s">
        <v>613</v>
      </c>
      <c r="L73" s="157"/>
      <c r="M73" s="156" t="s">
        <v>252</v>
      </c>
      <c r="N73" s="156" t="s">
        <v>490</v>
      </c>
      <c r="O73" s="157" t="s">
        <v>491</v>
      </c>
      <c r="P73" s="158"/>
      <c r="Q73" s="159"/>
      <c r="R73" s="156"/>
      <c r="S73" s="157"/>
      <c r="T73" s="160"/>
      <c r="U73" s="161" t="s">
        <v>1856</v>
      </c>
      <c r="V73" s="159" t="s">
        <v>1856</v>
      </c>
      <c r="W73" s="156"/>
      <c r="X73" s="162"/>
      <c r="Y73" s="160"/>
      <c r="Z73" s="161"/>
      <c r="AA73" s="160"/>
      <c r="AB73" s="163">
        <f>IF(OR(I73="Fail",ISBLANK(I73)),INDEX('Issue Code Table'!C:C,MATCH(N:N,'Issue Code Table'!A:A,0)),IF(M73="Critical",6,IF(M73="Significant",5,IF(M73="Moderate",3,2))))</f>
        <v>4</v>
      </c>
    </row>
    <row r="74" spans="1:28" ht="204" x14ac:dyDescent="0.25">
      <c r="A74" s="102" t="s">
        <v>1840</v>
      </c>
      <c r="B74" s="142" t="s">
        <v>436</v>
      </c>
      <c r="C74" s="142" t="s">
        <v>437</v>
      </c>
      <c r="D74" s="102" t="s">
        <v>367</v>
      </c>
      <c r="E74" s="142" t="s">
        <v>614</v>
      </c>
      <c r="F74" s="142" t="s">
        <v>615</v>
      </c>
      <c r="G74" s="151" t="s">
        <v>616</v>
      </c>
      <c r="H74" s="154" t="s">
        <v>1969</v>
      </c>
      <c r="I74" s="154"/>
      <c r="J74" s="151"/>
      <c r="K74" s="154" t="s">
        <v>617</v>
      </c>
      <c r="L74" s="154"/>
      <c r="M74" s="151" t="s">
        <v>252</v>
      </c>
      <c r="N74" s="154" t="s">
        <v>443</v>
      </c>
      <c r="O74" s="154" t="s">
        <v>444</v>
      </c>
      <c r="P74" s="150"/>
      <c r="Q74" s="151"/>
      <c r="R74" s="154"/>
      <c r="S74" s="154"/>
      <c r="T74" s="152"/>
      <c r="U74" s="153" t="s">
        <v>1857</v>
      </c>
      <c r="V74" s="151" t="s">
        <v>1857</v>
      </c>
      <c r="W74" s="154"/>
      <c r="X74" s="149"/>
      <c r="Y74" s="152"/>
      <c r="Z74" s="153"/>
      <c r="AA74" s="152"/>
      <c r="AB74" s="155">
        <f>IF(OR(I74="Fail",ISBLANK(I74)),INDEX('Issue Code Table'!C:C,MATCH(N:N,'Issue Code Table'!A:A,0)),IF(M74="Critical",6,IF(M74="Significant",5,IF(M74="Moderate",3,2))))</f>
        <v>4</v>
      </c>
    </row>
    <row r="75" spans="1:28" ht="255" x14ac:dyDescent="0.25">
      <c r="A75" s="103" t="s">
        <v>1841</v>
      </c>
      <c r="B75" s="140" t="s">
        <v>618</v>
      </c>
      <c r="C75" s="141" t="s">
        <v>619</v>
      </c>
      <c r="D75" s="140" t="s">
        <v>412</v>
      </c>
      <c r="E75" s="140" t="s">
        <v>620</v>
      </c>
      <c r="F75" s="141" t="s">
        <v>621</v>
      </c>
      <c r="G75" s="156" t="s">
        <v>1894</v>
      </c>
      <c r="H75" s="156" t="s">
        <v>622</v>
      </c>
      <c r="I75" s="157"/>
      <c r="J75" s="156"/>
      <c r="K75" s="156" t="s">
        <v>623</v>
      </c>
      <c r="L75" s="157"/>
      <c r="M75" s="156" t="s">
        <v>252</v>
      </c>
      <c r="N75" s="156" t="s">
        <v>624</v>
      </c>
      <c r="O75" s="157" t="s">
        <v>625</v>
      </c>
      <c r="P75" s="158"/>
      <c r="Q75" s="159"/>
      <c r="R75" s="156"/>
      <c r="S75" s="157"/>
      <c r="T75" s="160"/>
      <c r="U75" s="161" t="s">
        <v>626</v>
      </c>
      <c r="V75" s="159" t="s">
        <v>626</v>
      </c>
      <c r="W75" s="156"/>
      <c r="X75" s="162"/>
      <c r="Y75" s="160"/>
      <c r="Z75" s="161"/>
      <c r="AA75" s="160"/>
      <c r="AB75" s="163" t="e">
        <f>IF(OR(I75="Fail",ISBLANK(I75)),INDEX('Issue Code Table'!C:C,MATCH(N:N,'Issue Code Table'!A:A,0)),IF(M75="Critical",6,IF(M75="Significant",5,IF(M75="Moderate",3,2))))</f>
        <v>#N/A</v>
      </c>
    </row>
    <row r="76" spans="1:28" ht="191.25" x14ac:dyDescent="0.25">
      <c r="A76" s="102" t="s">
        <v>1842</v>
      </c>
      <c r="B76" s="142" t="s">
        <v>436</v>
      </c>
      <c r="C76" s="142" t="s">
        <v>437</v>
      </c>
      <c r="D76" s="102" t="s">
        <v>412</v>
      </c>
      <c r="E76" s="142" t="s">
        <v>627</v>
      </c>
      <c r="F76" s="142" t="s">
        <v>628</v>
      </c>
      <c r="G76" s="151" t="s">
        <v>1970</v>
      </c>
      <c r="H76" s="154" t="s">
        <v>629</v>
      </c>
      <c r="I76" s="154"/>
      <c r="J76" s="151"/>
      <c r="K76" s="154" t="s">
        <v>630</v>
      </c>
      <c r="L76" s="154"/>
      <c r="M76" s="151" t="s">
        <v>252</v>
      </c>
      <c r="N76" s="154" t="s">
        <v>443</v>
      </c>
      <c r="O76" s="154" t="s">
        <v>444</v>
      </c>
      <c r="P76" s="150"/>
      <c r="Q76" s="151"/>
      <c r="R76" s="154"/>
      <c r="S76" s="154"/>
      <c r="T76" s="152"/>
      <c r="U76" s="153" t="s">
        <v>1971</v>
      </c>
      <c r="V76" s="151" t="s">
        <v>1971</v>
      </c>
      <c r="W76" s="154"/>
      <c r="X76" s="149"/>
      <c r="Y76" s="152"/>
      <c r="Z76" s="153"/>
      <c r="AA76" s="152"/>
      <c r="AB76" s="155">
        <f>IF(OR(I76="Fail",ISBLANK(I76)),INDEX('Issue Code Table'!C:C,MATCH(N:N,'Issue Code Table'!A:A,0)),IF(M76="Critical",6,IF(M76="Significant",5,IF(M76="Moderate",3,2))))</f>
        <v>4</v>
      </c>
    </row>
    <row r="77" spans="1:28" ht="76.5" x14ac:dyDescent="0.25">
      <c r="A77" s="103" t="s">
        <v>1843</v>
      </c>
      <c r="B77" s="140" t="s">
        <v>631</v>
      </c>
      <c r="C77" s="141" t="s">
        <v>632</v>
      </c>
      <c r="D77" s="140" t="s">
        <v>367</v>
      </c>
      <c r="E77" s="140" t="s">
        <v>633</v>
      </c>
      <c r="F77" s="141" t="s">
        <v>634</v>
      </c>
      <c r="G77" s="156" t="s">
        <v>635</v>
      </c>
      <c r="H77" s="156" t="s">
        <v>1977</v>
      </c>
      <c r="I77" s="157"/>
      <c r="J77" s="156"/>
      <c r="K77" s="156" t="s">
        <v>636</v>
      </c>
      <c r="L77" s="157"/>
      <c r="M77" s="156" t="s">
        <v>252</v>
      </c>
      <c r="N77" s="156" t="s">
        <v>637</v>
      </c>
      <c r="O77" s="157" t="s">
        <v>638</v>
      </c>
      <c r="P77" s="158"/>
      <c r="Q77" s="159"/>
      <c r="R77" s="156"/>
      <c r="S77" s="157"/>
      <c r="T77" s="160"/>
      <c r="U77" s="161" t="s">
        <v>639</v>
      </c>
      <c r="V77" s="159" t="s">
        <v>639</v>
      </c>
      <c r="W77" s="156"/>
      <c r="X77" s="162"/>
      <c r="Y77" s="160"/>
      <c r="Z77" s="161"/>
      <c r="AA77" s="160"/>
      <c r="AB77" s="163" t="e">
        <f>IF(OR(I77="Fail",ISBLANK(I77)),INDEX('Issue Code Table'!C:C,MATCH(N:N,'Issue Code Table'!A:A,0)),IF(M77="Critical",6,IF(M77="Significant",5,IF(M77="Moderate",3,2))))</f>
        <v>#N/A</v>
      </c>
    </row>
    <row r="78" spans="1:28" ht="344.25" x14ac:dyDescent="0.25">
      <c r="A78" s="102" t="s">
        <v>1844</v>
      </c>
      <c r="B78" s="142" t="s">
        <v>640</v>
      </c>
      <c r="C78" s="142" t="s">
        <v>641</v>
      </c>
      <c r="D78" s="102" t="s">
        <v>412</v>
      </c>
      <c r="E78" s="142" t="s">
        <v>1930</v>
      </c>
      <c r="F78" s="142" t="s">
        <v>642</v>
      </c>
      <c r="G78" s="151" t="s">
        <v>1948</v>
      </c>
      <c r="H78" s="154" t="s">
        <v>643</v>
      </c>
      <c r="I78" s="154"/>
      <c r="J78" s="151"/>
      <c r="K78" s="154" t="s">
        <v>1931</v>
      </c>
      <c r="L78" s="154"/>
      <c r="M78" s="151" t="s">
        <v>214</v>
      </c>
      <c r="N78" s="154" t="s">
        <v>644</v>
      </c>
      <c r="O78" s="154" t="s">
        <v>645</v>
      </c>
      <c r="P78" s="150"/>
      <c r="Q78" s="151"/>
      <c r="R78" s="154"/>
      <c r="S78" s="154"/>
      <c r="T78" s="152"/>
      <c r="U78" s="153" t="s">
        <v>646</v>
      </c>
      <c r="V78" s="151" t="s">
        <v>646</v>
      </c>
      <c r="W78" s="154" t="s">
        <v>680</v>
      </c>
      <c r="X78" s="149"/>
      <c r="Y78" s="152"/>
      <c r="Z78" s="153"/>
      <c r="AA78" s="152"/>
      <c r="AB78" s="155" t="e">
        <f>IF(OR(I78="Fail",ISBLANK(I78)),INDEX('Issue Code Table'!C:C,MATCH(N:N,'Issue Code Table'!A:A,0)),IF(M78="Critical",6,IF(M78="Significant",5,IF(M78="Moderate",3,2))))</f>
        <v>#N/A</v>
      </c>
    </row>
    <row r="79" spans="1:28" ht="127.5" x14ac:dyDescent="0.25">
      <c r="A79" s="145" t="s">
        <v>1845</v>
      </c>
      <c r="B79" s="146" t="s">
        <v>647</v>
      </c>
      <c r="C79" s="146" t="s">
        <v>648</v>
      </c>
      <c r="D79" s="145" t="s">
        <v>649</v>
      </c>
      <c r="E79" s="146" t="s">
        <v>1934</v>
      </c>
      <c r="F79" s="146" t="s">
        <v>1949</v>
      </c>
      <c r="G79" s="159" t="s">
        <v>1927</v>
      </c>
      <c r="H79" s="162" t="s">
        <v>650</v>
      </c>
      <c r="I79" s="162"/>
      <c r="J79" s="159"/>
      <c r="K79" s="162" t="s">
        <v>1933</v>
      </c>
      <c r="L79" s="162"/>
      <c r="M79" s="159" t="s">
        <v>239</v>
      </c>
      <c r="N79" s="162" t="s">
        <v>651</v>
      </c>
      <c r="O79" s="162" t="s">
        <v>1932</v>
      </c>
      <c r="P79" s="158"/>
      <c r="Q79" s="159"/>
      <c r="R79" s="162"/>
      <c r="S79" s="162"/>
      <c r="T79" s="160"/>
      <c r="U79" s="161" t="s">
        <v>652</v>
      </c>
      <c r="V79" s="159" t="s">
        <v>652</v>
      </c>
      <c r="W79" s="162"/>
      <c r="X79" s="157"/>
      <c r="Y79" s="160"/>
      <c r="Z79" s="161"/>
      <c r="AA79" s="160"/>
      <c r="AB79" s="163">
        <f>IF(OR(I79="Fail",ISBLANK(I79)),INDEX('Issue Code Table'!C:C,MATCH(N:N,'Issue Code Table'!A:A,0)),IF(M79="Critical",6,IF(M79="Significant",5,IF(M79="Moderate",3,2))))</f>
        <v>2</v>
      </c>
    </row>
    <row r="81" spans="9:9" hidden="1" x14ac:dyDescent="0.25">
      <c r="I81" s="135" t="s">
        <v>362</v>
      </c>
    </row>
    <row r="82" spans="9:9" hidden="1" x14ac:dyDescent="0.25">
      <c r="I82" s="135" t="s">
        <v>363</v>
      </c>
    </row>
    <row r="83" spans="9:9" hidden="1" x14ac:dyDescent="0.25">
      <c r="I83" s="135" t="s">
        <v>135</v>
      </c>
    </row>
    <row r="84" spans="9:9" hidden="1" x14ac:dyDescent="0.25">
      <c r="I84" s="135" t="s">
        <v>1873</v>
      </c>
    </row>
    <row r="85" spans="9:9" hidden="1" x14ac:dyDescent="0.25">
      <c r="I85" s="135"/>
    </row>
    <row r="86" spans="9:9" hidden="1" x14ac:dyDescent="0.25">
      <c r="I86" s="136" t="s">
        <v>1874</v>
      </c>
    </row>
    <row r="87" spans="9:9" hidden="1" x14ac:dyDescent="0.25">
      <c r="I87" s="136" t="s">
        <v>364</v>
      </c>
    </row>
    <row r="88" spans="9:9" hidden="1" x14ac:dyDescent="0.25">
      <c r="I88" s="136" t="s">
        <v>214</v>
      </c>
    </row>
    <row r="89" spans="9:9" hidden="1" x14ac:dyDescent="0.25">
      <c r="I89" s="136" t="s">
        <v>252</v>
      </c>
    </row>
    <row r="90" spans="9:9" hidden="1" x14ac:dyDescent="0.25">
      <c r="I90" s="136" t="s">
        <v>239</v>
      </c>
    </row>
  </sheetData>
  <protectedRanges>
    <protectedRange password="E1A2" sqref="AB55:AB79 AB2:AB53" name="Range1_1_1"/>
    <protectedRange password="E1A2" sqref="AB54" name="Range1_1_1_1"/>
  </protectedRanges>
  <autoFilter ref="A1:O79" xr:uid="{45EDA947-DEE3-4B63-A731-A896E656D2B6}"/>
  <phoneticPr fontId="11" type="noConversion"/>
  <conditionalFormatting sqref="E41:F41">
    <cfRule type="expression" dxfId="19" priority="2">
      <formula>AND($J41="Fail", $M41="Critical")</formula>
    </cfRule>
  </conditionalFormatting>
  <conditionalFormatting sqref="J41 L41">
    <cfRule type="cellIs" dxfId="18" priority="12" stopIfTrue="1" operator="equal">
      <formula>"Pass"</formula>
    </cfRule>
    <cfRule type="cellIs" dxfId="17" priority="13" stopIfTrue="1" operator="equal">
      <formula>"Fail"</formula>
    </cfRule>
    <cfRule type="cellIs" dxfId="16" priority="14" stopIfTrue="1" operator="equal">
      <formula>"Info"</formula>
    </cfRule>
  </conditionalFormatting>
  <conditionalFormatting sqref="J2:K31 J32:J35 J36:K40">
    <cfRule type="cellIs" dxfId="15" priority="27" operator="equal">
      <formula>"Fail"</formula>
    </cfRule>
    <cfRule type="cellIs" dxfId="14" priority="28" operator="equal">
      <formula>"Pass"</formula>
    </cfRule>
    <cfRule type="cellIs" dxfId="13" priority="29" operator="equal">
      <formula>"Info"</formula>
    </cfRule>
  </conditionalFormatting>
  <conditionalFormatting sqref="J42:K79">
    <cfRule type="cellIs" dxfId="12" priority="7" operator="equal">
      <formula>"Fail"</formula>
    </cfRule>
    <cfRule type="cellIs" dxfId="11" priority="8" operator="equal">
      <formula>"Pass"</formula>
    </cfRule>
    <cfRule type="cellIs" dxfId="10" priority="9" operator="equal">
      <formula>"Info"</formula>
    </cfRule>
  </conditionalFormatting>
  <conditionalFormatting sqref="L4 L6 L8 L10 L12 L14 L16 L18 L20 L22 L24 L26 L28:L29 L31 L33 L35:L36 L38 L40:L41 L44 L46 L48 L50 L52 L56 L58 L60 L62 L64 L66 L68 L70 L72 L74 L76 L78:L79">
    <cfRule type="cellIs" dxfId="9" priority="25" stopIfTrue="1" operator="equal">
      <formula>"Fail"</formula>
    </cfRule>
    <cfRule type="cellIs" dxfId="8" priority="26" stopIfTrue="1" operator="equal">
      <formula>"Info"</formula>
    </cfRule>
  </conditionalFormatting>
  <conditionalFormatting sqref="L40:L41 L4 L6 L8 L10 L12 L14 L16 L18 L20 L22 L24 L26 L28:L29 L31 L33 L35:L36 L38 L44 L46 L48 L50 L52 L56 L58 L60 L62 L64 L66 L68 L70 L72 L74 L76 L78:L79">
    <cfRule type="cellIs" dxfId="7" priority="24" stopIfTrue="1" operator="equal">
      <formula>"Pass"</formula>
    </cfRule>
  </conditionalFormatting>
  <conditionalFormatting sqref="L54">
    <cfRule type="cellIs" dxfId="6" priority="4" stopIfTrue="1" operator="equal">
      <formula>"Pass"</formula>
    </cfRule>
    <cfRule type="cellIs" dxfId="5" priority="5" stopIfTrue="1" operator="equal">
      <formula>"Fail"</formula>
    </cfRule>
    <cfRule type="cellIs" dxfId="4" priority="6" stopIfTrue="1" operator="equal">
      <formula>"Info"</formula>
    </cfRule>
  </conditionalFormatting>
  <conditionalFormatting sqref="N2:N40">
    <cfRule type="expression" dxfId="3" priority="30" stopIfTrue="1">
      <formula>ISERROR(AB2)</formula>
    </cfRule>
  </conditionalFormatting>
  <conditionalFormatting sqref="N41">
    <cfRule type="expression" dxfId="2" priority="11" stopIfTrue="1">
      <formula>ISERROR(Z41)</formula>
    </cfRule>
  </conditionalFormatting>
  <conditionalFormatting sqref="N42:N79">
    <cfRule type="expression" dxfId="1" priority="10" stopIfTrue="1">
      <formula>ISERROR(AB42)</formula>
    </cfRule>
  </conditionalFormatting>
  <conditionalFormatting sqref="U41:W41">
    <cfRule type="expression" dxfId="0" priority="1">
      <formula>AND($J41="Fail", $M41="Critical")</formula>
    </cfRule>
  </conditionalFormatting>
  <dataValidations count="5">
    <dataValidation type="list" allowBlank="1" showInputMessage="1" showErrorMessage="1" sqref="J14" xr:uid="{8AC37052-F422-41A6-97B3-E811F0474893}">
      <formula1>$I$81:$I$84</formula1>
    </dataValidation>
    <dataValidation type="list" allowBlank="1" showInputMessage="1" showErrorMessage="1" sqref="I81:I90" xr:uid="{B0129EB3-BB21-4704-A2ED-45DEBDA327EA}">
      <formula1>$I$36:$I$39</formula1>
    </dataValidation>
    <dataValidation type="list" allowBlank="1" showInputMessage="1" showErrorMessage="1" sqref="M42:M79 M2:M40" xr:uid="{D54644D0-A276-447D-87EE-C82D8586E3BD}">
      <formula1>$I$87:$I$90</formula1>
    </dataValidation>
    <dataValidation type="list" allowBlank="1" showInputMessage="1" showErrorMessage="1" sqref="J41" xr:uid="{42F63732-8534-4C28-BE98-5070D0323FC1}">
      <formula1>$I$46:$I$49</formula1>
    </dataValidation>
    <dataValidation type="list" allowBlank="1" showInputMessage="1" showErrorMessage="1" sqref="O41" xr:uid="{74A406B3-1DA5-41E3-AD5B-84A2DA0F102C}">
      <formula1>$I$57:$I$60</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BD4CF-6333-4D7E-8348-CF4C5599D9B5}">
  <dimension ref="A1:N41"/>
  <sheetViews>
    <sheetView zoomScale="90" zoomScaleNormal="90" workbookViewId="0">
      <selection activeCell="A2" sqref="A2"/>
    </sheetView>
  </sheetViews>
  <sheetFormatPr defaultColWidth="0" defaultRowHeight="12.75" customHeight="1" zeroHeight="1" x14ac:dyDescent="0.25"/>
  <cols>
    <col min="1" max="1" width="11.42578125" style="108" customWidth="1"/>
    <col min="2" max="2" width="13.140625" style="108" customWidth="1"/>
    <col min="3" max="3" width="90" style="118" customWidth="1"/>
    <col min="4" max="4" width="24.85546875" style="108" customWidth="1"/>
    <col min="5" max="5" width="2.42578125" style="107" customWidth="1"/>
    <col min="6" max="14" width="0" style="107" hidden="1" customWidth="1"/>
    <col min="15" max="16384" width="11.42578125" style="108" hidden="1"/>
  </cols>
  <sheetData>
    <row r="1" spans="1:14" ht="14.25" customHeight="1" x14ac:dyDescent="0.25">
      <c r="A1" s="104" t="s">
        <v>1810</v>
      </c>
      <c r="B1" s="105"/>
      <c r="C1" s="106"/>
      <c r="D1" s="105"/>
    </row>
    <row r="2" spans="1:14" s="111" customFormat="1" ht="12.75" customHeight="1" x14ac:dyDescent="0.25">
      <c r="A2" s="109" t="s">
        <v>1811</v>
      </c>
      <c r="B2" s="109" t="s">
        <v>1812</v>
      </c>
      <c r="C2" s="110" t="s">
        <v>1813</v>
      </c>
      <c r="D2" s="109" t="s">
        <v>1814</v>
      </c>
      <c r="E2" s="107"/>
      <c r="F2" s="107"/>
      <c r="G2" s="107"/>
      <c r="H2" s="107"/>
      <c r="I2" s="107"/>
      <c r="J2" s="107"/>
      <c r="K2" s="107"/>
      <c r="L2" s="107"/>
      <c r="M2" s="107"/>
      <c r="N2" s="107"/>
    </row>
    <row r="3" spans="1:14" ht="57" customHeight="1" x14ac:dyDescent="0.25">
      <c r="A3" s="112">
        <v>1</v>
      </c>
      <c r="B3" s="113">
        <v>45657</v>
      </c>
      <c r="C3" s="114" t="s">
        <v>1818</v>
      </c>
      <c r="D3" s="3" t="s">
        <v>1815</v>
      </c>
    </row>
    <row r="4" spans="1:14" ht="24" customHeight="1" x14ac:dyDescent="0.25">
      <c r="A4" s="112"/>
      <c r="B4" s="113"/>
      <c r="C4" s="115"/>
      <c r="D4" s="3"/>
    </row>
    <row r="5" spans="1:14" ht="24" customHeight="1" x14ac:dyDescent="0.25">
      <c r="A5" s="112"/>
      <c r="B5" s="113"/>
      <c r="C5" s="116"/>
      <c r="D5" s="3"/>
    </row>
    <row r="6" spans="1:14" ht="24" customHeight="1" x14ac:dyDescent="0.25">
      <c r="A6" s="112"/>
      <c r="B6" s="113"/>
      <c r="C6" s="116"/>
      <c r="D6" s="3"/>
    </row>
    <row r="7" spans="1:14" ht="24" customHeight="1" x14ac:dyDescent="0.25">
      <c r="A7" s="112"/>
      <c r="B7" s="113"/>
      <c r="C7" s="116"/>
      <c r="D7" s="3"/>
    </row>
    <row r="8" spans="1:14" ht="24" customHeight="1" x14ac:dyDescent="0.25">
      <c r="A8" s="112"/>
      <c r="B8" s="113"/>
      <c r="C8" s="116"/>
      <c r="D8" s="3"/>
    </row>
    <row r="9" spans="1:14" s="49" customFormat="1" ht="24" customHeight="1" x14ac:dyDescent="0.25">
      <c r="A9" s="112"/>
      <c r="B9" s="113"/>
      <c r="C9" s="2"/>
      <c r="D9" s="3"/>
    </row>
    <row r="10" spans="1:14" ht="24" customHeight="1" x14ac:dyDescent="0.25">
      <c r="A10" s="112"/>
      <c r="B10" s="113"/>
      <c r="C10" s="2"/>
      <c r="D10" s="3"/>
    </row>
    <row r="11" spans="1:14" s="49" customFormat="1" ht="24" customHeight="1" x14ac:dyDescent="0.25">
      <c r="A11" s="112"/>
      <c r="B11" s="113"/>
      <c r="C11" s="2"/>
      <c r="D11" s="3"/>
    </row>
    <row r="12" spans="1:14" ht="24" customHeight="1" x14ac:dyDescent="0.25">
      <c r="A12" s="112"/>
      <c r="B12" s="113"/>
      <c r="C12" s="2"/>
      <c r="D12" s="3"/>
    </row>
    <row r="13" spans="1:14" ht="24" customHeight="1" x14ac:dyDescent="0.25">
      <c r="A13" s="112"/>
      <c r="B13" s="113"/>
      <c r="C13" s="2"/>
      <c r="D13" s="3"/>
    </row>
    <row r="14" spans="1:14" ht="24" customHeight="1" x14ac:dyDescent="0.25">
      <c r="A14" s="112"/>
      <c r="B14" s="113"/>
      <c r="C14" s="116"/>
      <c r="D14" s="3"/>
    </row>
    <row r="15" spans="1:14" ht="24" customHeight="1" x14ac:dyDescent="0.25">
      <c r="A15" s="112"/>
      <c r="B15" s="113"/>
      <c r="C15" s="116"/>
      <c r="D15" s="3"/>
    </row>
    <row r="16" spans="1:14" ht="24" customHeight="1" x14ac:dyDescent="0.25">
      <c r="A16" s="112"/>
      <c r="B16" s="113"/>
      <c r="C16" s="116"/>
      <c r="D16" s="3"/>
    </row>
    <row r="17" spans="1:4" ht="24" customHeight="1" x14ac:dyDescent="0.25">
      <c r="A17" s="112"/>
      <c r="B17" s="113"/>
      <c r="C17" s="116"/>
      <c r="D17" s="3"/>
    </row>
    <row r="18" spans="1:4" ht="24" customHeight="1" x14ac:dyDescent="0.25">
      <c r="A18" s="112"/>
      <c r="B18" s="113"/>
      <c r="C18" s="116"/>
      <c r="D18" s="3"/>
    </row>
    <row r="19" spans="1:4" ht="24" customHeight="1" x14ac:dyDescent="0.25">
      <c r="A19" s="112"/>
      <c r="B19" s="113"/>
      <c r="C19" s="116"/>
      <c r="D19" s="3"/>
    </row>
    <row r="20" spans="1:4" ht="24" customHeight="1" x14ac:dyDescent="0.25">
      <c r="A20" s="112"/>
      <c r="B20" s="113"/>
      <c r="C20" s="116"/>
      <c r="D20" s="3"/>
    </row>
    <row r="21" spans="1:4" ht="24" customHeight="1" x14ac:dyDescent="0.25">
      <c r="A21" s="112"/>
      <c r="B21" s="113"/>
      <c r="C21" s="116"/>
      <c r="D21" s="3"/>
    </row>
    <row r="22" spans="1:4" ht="24" customHeight="1" x14ac:dyDescent="0.25">
      <c r="A22" s="112"/>
      <c r="B22" s="113"/>
      <c r="C22" s="116"/>
      <c r="D22" s="3"/>
    </row>
    <row r="23" spans="1:4" ht="24" customHeight="1" x14ac:dyDescent="0.25">
      <c r="A23" s="2"/>
      <c r="B23" s="113"/>
      <c r="C23" s="116"/>
      <c r="D23" s="3"/>
    </row>
    <row r="24" spans="1:4" ht="24" customHeight="1" x14ac:dyDescent="0.25">
      <c r="A24" s="2"/>
      <c r="B24" s="113"/>
      <c r="C24" s="116"/>
      <c r="D24" s="3"/>
    </row>
    <row r="25" spans="1:4" ht="24" customHeight="1" x14ac:dyDescent="0.25">
      <c r="A25" s="2"/>
      <c r="B25" s="113"/>
      <c r="C25" s="116"/>
      <c r="D25" s="3"/>
    </row>
    <row r="26" spans="1:4" ht="24" customHeight="1" x14ac:dyDescent="0.25">
      <c r="A26" s="2"/>
      <c r="B26" s="113"/>
      <c r="C26" s="116"/>
      <c r="D26" s="3"/>
    </row>
    <row r="27" spans="1:4" ht="12.75" customHeight="1" x14ac:dyDescent="0.25">
      <c r="A27" s="107"/>
      <c r="B27" s="107"/>
      <c r="C27" s="117"/>
      <c r="D27" s="107"/>
    </row>
    <row r="28" spans="1:4" ht="12.75" hidden="1" customHeight="1" x14ac:dyDescent="0.25">
      <c r="A28" s="107"/>
      <c r="B28" s="107"/>
      <c r="C28" s="117"/>
      <c r="D28" s="107"/>
    </row>
    <row r="29" spans="1:4" ht="12.75" hidden="1" customHeight="1" x14ac:dyDescent="0.25">
      <c r="A29" s="107"/>
      <c r="B29" s="107"/>
      <c r="C29" s="117"/>
      <c r="D29" s="107"/>
    </row>
    <row r="30" spans="1:4" ht="12.75" hidden="1" customHeight="1" x14ac:dyDescent="0.25">
      <c r="A30" s="107"/>
      <c r="B30" s="107"/>
      <c r="C30" s="117"/>
      <c r="D30" s="107"/>
    </row>
    <row r="31" spans="1:4" ht="12.75" hidden="1" customHeight="1" x14ac:dyDescent="0.25">
      <c r="A31" s="107"/>
      <c r="B31" s="107"/>
      <c r="C31" s="117"/>
      <c r="D31" s="107"/>
    </row>
    <row r="32" spans="1:4" ht="12.75" hidden="1" customHeight="1" x14ac:dyDescent="0.25">
      <c r="A32" s="107"/>
      <c r="B32" s="107"/>
      <c r="C32" s="117"/>
      <c r="D32" s="107"/>
    </row>
    <row r="33" spans="1:4" ht="12.75" hidden="1" customHeight="1" x14ac:dyDescent="0.25">
      <c r="A33" s="107"/>
      <c r="B33" s="107"/>
      <c r="C33" s="117"/>
      <c r="D33" s="107"/>
    </row>
    <row r="34" spans="1:4" ht="12.75" hidden="1" customHeight="1" x14ac:dyDescent="0.25">
      <c r="A34" s="107"/>
      <c r="B34" s="107"/>
      <c r="C34" s="117"/>
      <c r="D34" s="107"/>
    </row>
    <row r="35" spans="1:4" ht="12.75" hidden="1" customHeight="1" x14ac:dyDescent="0.25">
      <c r="A35" s="107"/>
      <c r="B35" s="107"/>
      <c r="C35" s="117"/>
      <c r="D35" s="107"/>
    </row>
    <row r="36" spans="1:4" ht="12.75" hidden="1" customHeight="1" x14ac:dyDescent="0.25">
      <c r="A36" s="107"/>
      <c r="B36" s="107"/>
      <c r="C36" s="117"/>
      <c r="D36" s="107"/>
    </row>
    <row r="37" spans="1:4" ht="12.75" hidden="1" customHeight="1" x14ac:dyDescent="0.25">
      <c r="A37" s="107"/>
      <c r="B37" s="107"/>
      <c r="C37" s="117"/>
      <c r="D37" s="107"/>
    </row>
    <row r="38" spans="1:4" ht="12.75" hidden="1" customHeight="1" x14ac:dyDescent="0.25">
      <c r="A38" s="107"/>
      <c r="B38" s="107"/>
      <c r="C38" s="117"/>
      <c r="D38" s="107"/>
    </row>
    <row r="39" spans="1:4" ht="12.75" hidden="1" customHeight="1" x14ac:dyDescent="0.25">
      <c r="A39" s="107"/>
      <c r="B39" s="107"/>
      <c r="C39" s="117"/>
      <c r="D39" s="107"/>
    </row>
    <row r="40" spans="1:4" ht="12.75" hidden="1" customHeight="1" x14ac:dyDescent="0.25">
      <c r="A40" s="107"/>
      <c r="B40" s="107"/>
      <c r="C40" s="117"/>
      <c r="D40" s="107"/>
    </row>
    <row r="41" spans="1:4" ht="12.75" hidden="1" customHeight="1" x14ac:dyDescent="0.25">
      <c r="A41" s="107"/>
      <c r="B41" s="107"/>
      <c r="C41" s="117"/>
      <c r="D41" s="107"/>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DCBB-3B9A-4263-A7E3-AE2166681D80}">
  <sheetPr>
    <pageSetUpPr fitToPage="1"/>
  </sheetPr>
  <dimension ref="A1:D82"/>
  <sheetViews>
    <sheetView showGridLines="0" zoomScaleNormal="100" workbookViewId="0">
      <pane ySplit="1" topLeftCell="A2" activePane="bottomLeft" state="frozen"/>
      <selection pane="bottomLeft" activeCell="A6" sqref="A6"/>
    </sheetView>
  </sheetViews>
  <sheetFormatPr defaultColWidth="0" defaultRowHeight="12.75" zeroHeight="1" x14ac:dyDescent="0.2"/>
  <cols>
    <col min="1" max="1" width="8.85546875" style="121" customWidth="1"/>
    <col min="2" max="2" width="18.5703125" style="121" customWidth="1"/>
    <col min="3" max="3" width="111.140625" style="121" customWidth="1"/>
    <col min="4" max="4" width="11.42578125" style="121" customWidth="1"/>
    <col min="5" max="16384" width="8.85546875" style="121" hidden="1"/>
  </cols>
  <sheetData>
    <row r="1" spans="1:4" x14ac:dyDescent="0.2">
      <c r="A1" s="119" t="s">
        <v>1810</v>
      </c>
      <c r="B1" s="120"/>
      <c r="C1" s="120"/>
      <c r="D1" s="120"/>
    </row>
    <row r="2" spans="1:4" ht="12.75" customHeight="1" x14ac:dyDescent="0.2">
      <c r="A2" s="122" t="s">
        <v>1811</v>
      </c>
      <c r="B2" s="122" t="s">
        <v>1816</v>
      </c>
      <c r="C2" s="122" t="s">
        <v>1813</v>
      </c>
      <c r="D2" s="122" t="s">
        <v>1817</v>
      </c>
    </row>
    <row r="3" spans="1:4" x14ac:dyDescent="0.2">
      <c r="A3" s="123">
        <v>1</v>
      </c>
      <c r="B3" s="124" t="s">
        <v>209</v>
      </c>
      <c r="C3" s="124" t="s">
        <v>1848</v>
      </c>
      <c r="D3" s="125">
        <v>45657</v>
      </c>
    </row>
    <row r="4" spans="1:4" x14ac:dyDescent="0.2">
      <c r="A4" s="123">
        <v>1</v>
      </c>
      <c r="B4" s="124" t="s">
        <v>219</v>
      </c>
      <c r="C4" s="124" t="s">
        <v>1848</v>
      </c>
      <c r="D4" s="125">
        <v>45657</v>
      </c>
    </row>
    <row r="5" spans="1:4" x14ac:dyDescent="0.2">
      <c r="A5" s="123">
        <v>1</v>
      </c>
      <c r="B5" s="124" t="s">
        <v>228</v>
      </c>
      <c r="C5" s="124" t="s">
        <v>1848</v>
      </c>
      <c r="D5" s="125">
        <v>45657</v>
      </c>
    </row>
    <row r="6" spans="1:4" x14ac:dyDescent="0.2">
      <c r="A6" s="123">
        <v>1</v>
      </c>
      <c r="B6" s="124" t="s">
        <v>234</v>
      </c>
      <c r="C6" s="124" t="s">
        <v>1848</v>
      </c>
      <c r="D6" s="125">
        <v>45657</v>
      </c>
    </row>
    <row r="7" spans="1:4" x14ac:dyDescent="0.2">
      <c r="A7" s="123">
        <v>1</v>
      </c>
      <c r="B7" s="124" t="s">
        <v>243</v>
      </c>
      <c r="C7" s="124" t="s">
        <v>1848</v>
      </c>
      <c r="D7" s="125">
        <v>45657</v>
      </c>
    </row>
    <row r="8" spans="1:4" x14ac:dyDescent="0.2">
      <c r="A8" s="123">
        <v>1</v>
      </c>
      <c r="B8" s="124" t="s">
        <v>249</v>
      </c>
      <c r="C8" s="124" t="s">
        <v>1848</v>
      </c>
      <c r="D8" s="125">
        <v>45657</v>
      </c>
    </row>
    <row r="9" spans="1:4" x14ac:dyDescent="0.2">
      <c r="A9" s="123">
        <v>1</v>
      </c>
      <c r="B9" s="124" t="s">
        <v>255</v>
      </c>
      <c r="C9" s="124" t="s">
        <v>1848</v>
      </c>
      <c r="D9" s="125">
        <v>45657</v>
      </c>
    </row>
    <row r="10" spans="1:4" x14ac:dyDescent="0.2">
      <c r="A10" s="123">
        <v>1</v>
      </c>
      <c r="B10" s="124" t="s">
        <v>258</v>
      </c>
      <c r="C10" s="124" t="s">
        <v>1848</v>
      </c>
      <c r="D10" s="125">
        <v>45657</v>
      </c>
    </row>
    <row r="11" spans="1:4" x14ac:dyDescent="0.2">
      <c r="A11" s="123">
        <v>1</v>
      </c>
      <c r="B11" s="124" t="s">
        <v>265</v>
      </c>
      <c r="C11" s="124" t="s">
        <v>1848</v>
      </c>
      <c r="D11" s="125">
        <v>45657</v>
      </c>
    </row>
    <row r="12" spans="1:4" x14ac:dyDescent="0.2">
      <c r="A12" s="123">
        <v>1</v>
      </c>
      <c r="B12" s="124" t="s">
        <v>274</v>
      </c>
      <c r="C12" s="124" t="s">
        <v>1848</v>
      </c>
      <c r="D12" s="125">
        <v>45657</v>
      </c>
    </row>
    <row r="13" spans="1:4" x14ac:dyDescent="0.2">
      <c r="A13" s="123">
        <v>1</v>
      </c>
      <c r="B13" s="124" t="s">
        <v>282</v>
      </c>
      <c r="C13" s="124" t="s">
        <v>1919</v>
      </c>
      <c r="D13" s="125">
        <v>45657</v>
      </c>
    </row>
    <row r="14" spans="1:4" x14ac:dyDescent="0.2">
      <c r="A14" s="123">
        <v>1</v>
      </c>
      <c r="B14" s="124" t="s">
        <v>285</v>
      </c>
      <c r="C14" s="124" t="s">
        <v>1848</v>
      </c>
      <c r="D14" s="125">
        <v>45657</v>
      </c>
    </row>
    <row r="15" spans="1:4" x14ac:dyDescent="0.2">
      <c r="A15" s="123">
        <v>1</v>
      </c>
      <c r="B15" s="124" t="s">
        <v>288</v>
      </c>
      <c r="C15" s="124" t="s">
        <v>1848</v>
      </c>
      <c r="D15" s="125">
        <v>45657</v>
      </c>
    </row>
    <row r="16" spans="1:4" x14ac:dyDescent="0.2">
      <c r="A16" s="123">
        <v>1</v>
      </c>
      <c r="B16" s="124" t="s">
        <v>296</v>
      </c>
      <c r="C16" s="124" t="s">
        <v>1848</v>
      </c>
      <c r="D16" s="125">
        <v>45657</v>
      </c>
    </row>
    <row r="17" spans="1:4" x14ac:dyDescent="0.2">
      <c r="A17" s="123">
        <v>1</v>
      </c>
      <c r="B17" s="124" t="s">
        <v>301</v>
      </c>
      <c r="C17" s="124" t="s">
        <v>1848</v>
      </c>
      <c r="D17" s="125">
        <v>45657</v>
      </c>
    </row>
    <row r="18" spans="1:4" x14ac:dyDescent="0.2">
      <c r="A18" s="123">
        <v>1</v>
      </c>
      <c r="B18" s="124" t="s">
        <v>307</v>
      </c>
      <c r="C18" s="124" t="s">
        <v>1848</v>
      </c>
      <c r="D18" s="125">
        <v>45657</v>
      </c>
    </row>
    <row r="19" spans="1:4" x14ac:dyDescent="0.2">
      <c r="A19" s="123">
        <v>1</v>
      </c>
      <c r="B19" s="124" t="s">
        <v>313</v>
      </c>
      <c r="C19" s="124" t="s">
        <v>1848</v>
      </c>
      <c r="D19" s="125">
        <v>45657</v>
      </c>
    </row>
    <row r="20" spans="1:4" x14ac:dyDescent="0.2">
      <c r="A20" s="123">
        <v>1</v>
      </c>
      <c r="B20" s="124" t="s">
        <v>320</v>
      </c>
      <c r="C20" s="124" t="s">
        <v>1848</v>
      </c>
      <c r="D20" s="125">
        <v>45657</v>
      </c>
    </row>
    <row r="21" spans="1:4" x14ac:dyDescent="0.2">
      <c r="A21" s="123">
        <v>1</v>
      </c>
      <c r="B21" s="124" t="s">
        <v>326</v>
      </c>
      <c r="C21" s="124" t="s">
        <v>1848</v>
      </c>
      <c r="D21" s="125">
        <v>45657</v>
      </c>
    </row>
    <row r="22" spans="1:4" x14ac:dyDescent="0.2">
      <c r="A22" s="123">
        <v>1</v>
      </c>
      <c r="B22" s="124" t="s">
        <v>329</v>
      </c>
      <c r="C22" s="124" t="s">
        <v>1848</v>
      </c>
      <c r="D22" s="125">
        <v>45657</v>
      </c>
    </row>
    <row r="23" spans="1:4" x14ac:dyDescent="0.2">
      <c r="A23" s="123">
        <v>1</v>
      </c>
      <c r="B23" s="124" t="s">
        <v>330</v>
      </c>
      <c r="C23" s="124" t="s">
        <v>1848</v>
      </c>
      <c r="D23" s="125">
        <v>45657</v>
      </c>
    </row>
    <row r="24" spans="1:4" x14ac:dyDescent="0.2">
      <c r="A24" s="123">
        <v>1</v>
      </c>
      <c r="B24" s="124" t="s">
        <v>332</v>
      </c>
      <c r="C24" s="124" t="s">
        <v>1848</v>
      </c>
      <c r="D24" s="125">
        <v>45657</v>
      </c>
    </row>
    <row r="25" spans="1:4" x14ac:dyDescent="0.2">
      <c r="A25" s="123">
        <v>1</v>
      </c>
      <c r="B25" s="124" t="s">
        <v>340</v>
      </c>
      <c r="C25" s="124" t="s">
        <v>1848</v>
      </c>
      <c r="D25" s="125">
        <v>45657</v>
      </c>
    </row>
    <row r="26" spans="1:4" x14ac:dyDescent="0.2">
      <c r="A26" s="123">
        <v>1</v>
      </c>
      <c r="B26" s="124" t="s">
        <v>346</v>
      </c>
      <c r="C26" s="124" t="s">
        <v>1848</v>
      </c>
      <c r="D26" s="125">
        <v>45657</v>
      </c>
    </row>
    <row r="27" spans="1:4" x14ac:dyDescent="0.2">
      <c r="A27" s="123">
        <v>1</v>
      </c>
      <c r="B27" s="124" t="s">
        <v>353</v>
      </c>
      <c r="C27" s="124" t="s">
        <v>1848</v>
      </c>
      <c r="D27" s="125">
        <v>45657</v>
      </c>
    </row>
    <row r="28" spans="1:4" x14ac:dyDescent="0.2">
      <c r="A28" s="123">
        <v>1</v>
      </c>
      <c r="B28" s="124" t="s">
        <v>357</v>
      </c>
      <c r="C28" s="124" t="s">
        <v>1848</v>
      </c>
      <c r="D28" s="125">
        <v>45657</v>
      </c>
    </row>
    <row r="29" spans="1:4" x14ac:dyDescent="0.2">
      <c r="A29" s="123">
        <v>1</v>
      </c>
      <c r="B29" s="124" t="s">
        <v>699</v>
      </c>
      <c r="C29" s="124" t="s">
        <v>1920</v>
      </c>
      <c r="D29" s="125">
        <v>45657</v>
      </c>
    </row>
    <row r="30" spans="1:4" x14ac:dyDescent="0.2">
      <c r="A30" s="123">
        <v>1</v>
      </c>
      <c r="B30" s="124" t="s">
        <v>700</v>
      </c>
      <c r="C30" s="124" t="s">
        <v>1920</v>
      </c>
      <c r="D30" s="125">
        <v>45657</v>
      </c>
    </row>
    <row r="31" spans="1:4" x14ac:dyDescent="0.2">
      <c r="A31" s="123">
        <v>1</v>
      </c>
      <c r="B31" s="124" t="s">
        <v>701</v>
      </c>
      <c r="C31" s="124" t="s">
        <v>1849</v>
      </c>
      <c r="D31" s="125">
        <v>45657</v>
      </c>
    </row>
    <row r="32" spans="1:4" x14ac:dyDescent="0.2">
      <c r="A32" s="123">
        <v>1</v>
      </c>
      <c r="B32" s="124" t="s">
        <v>702</v>
      </c>
      <c r="C32" s="124" t="s">
        <v>1850</v>
      </c>
      <c r="D32" s="125">
        <v>45657</v>
      </c>
    </row>
    <row r="33" spans="1:4" x14ac:dyDescent="0.2">
      <c r="A33" s="123">
        <v>1</v>
      </c>
      <c r="B33" s="124" t="s">
        <v>703</v>
      </c>
      <c r="C33" s="124" t="s">
        <v>1851</v>
      </c>
      <c r="D33" s="125">
        <v>45657</v>
      </c>
    </row>
    <row r="34" spans="1:4" x14ac:dyDescent="0.2">
      <c r="A34" s="123">
        <v>1</v>
      </c>
      <c r="B34" s="124" t="s">
        <v>704</v>
      </c>
      <c r="C34" s="124" t="s">
        <v>1852</v>
      </c>
      <c r="D34" s="125">
        <v>45657</v>
      </c>
    </row>
    <row r="35" spans="1:4" x14ac:dyDescent="0.2">
      <c r="A35" s="123">
        <v>1</v>
      </c>
      <c r="B35" s="124" t="s">
        <v>705</v>
      </c>
      <c r="C35" s="124" t="s">
        <v>1853</v>
      </c>
      <c r="D35" s="125">
        <v>45657</v>
      </c>
    </row>
    <row r="36" spans="1:4" x14ac:dyDescent="0.2">
      <c r="A36" s="123">
        <v>1</v>
      </c>
      <c r="B36" s="124" t="s">
        <v>706</v>
      </c>
      <c r="C36" s="124" t="s">
        <v>1854</v>
      </c>
      <c r="D36" s="125">
        <v>45657</v>
      </c>
    </row>
    <row r="37" spans="1:4" x14ac:dyDescent="0.2">
      <c r="A37" s="123">
        <v>1</v>
      </c>
      <c r="B37" s="124" t="s">
        <v>707</v>
      </c>
      <c r="C37" s="124" t="s">
        <v>1855</v>
      </c>
      <c r="D37" s="125">
        <v>45657</v>
      </c>
    </row>
    <row r="38" spans="1:4" x14ac:dyDescent="0.2">
      <c r="A38" s="123">
        <v>1</v>
      </c>
      <c r="B38" s="124" t="s">
        <v>708</v>
      </c>
      <c r="C38" s="124" t="s">
        <v>1920</v>
      </c>
      <c r="D38" s="125">
        <v>45657</v>
      </c>
    </row>
    <row r="39" spans="1:4" x14ac:dyDescent="0.2">
      <c r="A39" s="123">
        <v>1</v>
      </c>
      <c r="B39" s="124" t="s">
        <v>709</v>
      </c>
      <c r="C39" s="124" t="s">
        <v>1920</v>
      </c>
      <c r="D39" s="125">
        <v>45657</v>
      </c>
    </row>
    <row r="40" spans="1:4" x14ac:dyDescent="0.2">
      <c r="A40" s="123">
        <v>1</v>
      </c>
      <c r="B40" s="124" t="s">
        <v>710</v>
      </c>
      <c r="C40" s="124" t="s">
        <v>1920</v>
      </c>
      <c r="D40" s="125">
        <v>45657</v>
      </c>
    </row>
    <row r="41" spans="1:4" x14ac:dyDescent="0.2">
      <c r="A41" s="123">
        <v>1</v>
      </c>
      <c r="B41" s="124" t="s">
        <v>711</v>
      </c>
      <c r="C41" s="124" t="s">
        <v>1920</v>
      </c>
      <c r="D41" s="125">
        <v>45657</v>
      </c>
    </row>
    <row r="42" spans="1:4" x14ac:dyDescent="0.2">
      <c r="A42" s="123">
        <v>1</v>
      </c>
      <c r="B42" s="124" t="s">
        <v>712</v>
      </c>
      <c r="C42" s="124" t="s">
        <v>1920</v>
      </c>
      <c r="D42" s="125">
        <v>45657</v>
      </c>
    </row>
    <row r="43" spans="1:4" x14ac:dyDescent="0.2">
      <c r="A43" s="123">
        <v>1</v>
      </c>
      <c r="B43" s="124" t="s">
        <v>713</v>
      </c>
      <c r="C43" s="124" t="s">
        <v>1920</v>
      </c>
      <c r="D43" s="125">
        <v>45657</v>
      </c>
    </row>
    <row r="44" spans="1:4" x14ac:dyDescent="0.2">
      <c r="A44" s="123">
        <v>1</v>
      </c>
      <c r="B44" s="124" t="s">
        <v>714</v>
      </c>
      <c r="C44" s="124" t="s">
        <v>1920</v>
      </c>
      <c r="D44" s="125">
        <v>45657</v>
      </c>
    </row>
    <row r="45" spans="1:4" x14ac:dyDescent="0.2">
      <c r="A45" s="123">
        <v>1</v>
      </c>
      <c r="B45" s="124" t="s">
        <v>715</v>
      </c>
      <c r="C45" s="124" t="s">
        <v>1920</v>
      </c>
      <c r="D45" s="125">
        <v>45657</v>
      </c>
    </row>
    <row r="46" spans="1:4" x14ac:dyDescent="0.2">
      <c r="A46" s="123">
        <v>1</v>
      </c>
      <c r="B46" s="124" t="s">
        <v>716</v>
      </c>
      <c r="C46" s="124" t="s">
        <v>1920</v>
      </c>
      <c r="D46" s="125">
        <v>45657</v>
      </c>
    </row>
    <row r="47" spans="1:4" x14ac:dyDescent="0.2">
      <c r="A47" s="123">
        <v>1</v>
      </c>
      <c r="B47" s="124" t="s">
        <v>717</v>
      </c>
      <c r="C47" s="124" t="s">
        <v>1920</v>
      </c>
      <c r="D47" s="125">
        <v>45657</v>
      </c>
    </row>
    <row r="48" spans="1:4" x14ac:dyDescent="0.2">
      <c r="A48" s="123">
        <v>1</v>
      </c>
      <c r="B48" s="124" t="s">
        <v>718</v>
      </c>
      <c r="C48" s="124" t="s">
        <v>1920</v>
      </c>
      <c r="D48" s="125">
        <v>45657</v>
      </c>
    </row>
    <row r="49" spans="1:4" x14ac:dyDescent="0.2">
      <c r="A49" s="123">
        <v>1</v>
      </c>
      <c r="B49" s="124" t="s">
        <v>719</v>
      </c>
      <c r="C49" s="124" t="s">
        <v>1920</v>
      </c>
      <c r="D49" s="125">
        <v>45657</v>
      </c>
    </row>
    <row r="50" spans="1:4" x14ac:dyDescent="0.2">
      <c r="A50" s="123">
        <v>1</v>
      </c>
      <c r="B50" s="124" t="s">
        <v>720</v>
      </c>
      <c r="C50" s="124" t="s">
        <v>1920</v>
      </c>
      <c r="D50" s="125">
        <v>45657</v>
      </c>
    </row>
    <row r="51" spans="1:4" x14ac:dyDescent="0.2">
      <c r="A51" s="123">
        <v>1</v>
      </c>
      <c r="B51" s="124" t="s">
        <v>721</v>
      </c>
      <c r="C51" s="124" t="s">
        <v>1920</v>
      </c>
      <c r="D51" s="125">
        <v>45657</v>
      </c>
    </row>
    <row r="52" spans="1:4" x14ac:dyDescent="0.2">
      <c r="A52" s="123">
        <v>1</v>
      </c>
      <c r="B52" s="124" t="s">
        <v>722</v>
      </c>
      <c r="C52" s="124" t="s">
        <v>1920</v>
      </c>
      <c r="D52" s="125">
        <v>45657</v>
      </c>
    </row>
    <row r="53" spans="1:4" x14ac:dyDescent="0.2">
      <c r="A53" s="123">
        <v>1</v>
      </c>
      <c r="B53" s="124" t="s">
        <v>723</v>
      </c>
      <c r="C53" s="124" t="s">
        <v>1920</v>
      </c>
      <c r="D53" s="125">
        <v>45657</v>
      </c>
    </row>
    <row r="54" spans="1:4" x14ac:dyDescent="0.2">
      <c r="A54" s="123">
        <v>1</v>
      </c>
      <c r="B54" s="124" t="s">
        <v>724</v>
      </c>
      <c r="C54" s="124" t="s">
        <v>1920</v>
      </c>
      <c r="D54" s="125">
        <v>45657</v>
      </c>
    </row>
    <row r="55" spans="1:4" x14ac:dyDescent="0.2">
      <c r="A55" s="123">
        <v>1</v>
      </c>
      <c r="B55" s="124" t="s">
        <v>725</v>
      </c>
      <c r="C55" s="124" t="s">
        <v>1920</v>
      </c>
      <c r="D55" s="125">
        <v>45657</v>
      </c>
    </row>
    <row r="56" spans="1:4" x14ac:dyDescent="0.2">
      <c r="A56" s="123">
        <v>1</v>
      </c>
      <c r="B56" s="124" t="s">
        <v>726</v>
      </c>
      <c r="C56" s="124" t="s">
        <v>1920</v>
      </c>
      <c r="D56" s="125">
        <v>45657</v>
      </c>
    </row>
    <row r="57" spans="1:4" x14ac:dyDescent="0.2">
      <c r="A57" s="123">
        <v>1</v>
      </c>
      <c r="B57" s="124" t="s">
        <v>727</v>
      </c>
      <c r="C57" s="124" t="s">
        <v>1920</v>
      </c>
      <c r="D57" s="125">
        <v>45657</v>
      </c>
    </row>
    <row r="58" spans="1:4" x14ac:dyDescent="0.2">
      <c r="A58" s="123">
        <v>1</v>
      </c>
      <c r="B58" s="124" t="s">
        <v>1822</v>
      </c>
      <c r="C58" s="124" t="s">
        <v>1920</v>
      </c>
      <c r="D58" s="125">
        <v>45657</v>
      </c>
    </row>
    <row r="59" spans="1:4" x14ac:dyDescent="0.2">
      <c r="A59" s="123">
        <v>1</v>
      </c>
      <c r="B59" s="124" t="s">
        <v>1823</v>
      </c>
      <c r="C59" s="124" t="s">
        <v>1920</v>
      </c>
      <c r="D59" s="125">
        <v>45657</v>
      </c>
    </row>
    <row r="60" spans="1:4" x14ac:dyDescent="0.2">
      <c r="A60" s="123">
        <v>1</v>
      </c>
      <c r="B60" s="124" t="s">
        <v>1824</v>
      </c>
      <c r="C60" s="124" t="s">
        <v>1920</v>
      </c>
      <c r="D60" s="125">
        <v>45657</v>
      </c>
    </row>
    <row r="61" spans="1:4" x14ac:dyDescent="0.2">
      <c r="A61" s="123">
        <v>1</v>
      </c>
      <c r="B61" s="124" t="s">
        <v>1825</v>
      </c>
      <c r="C61" s="124" t="s">
        <v>1920</v>
      </c>
      <c r="D61" s="125">
        <v>45657</v>
      </c>
    </row>
    <row r="62" spans="1:4" x14ac:dyDescent="0.2">
      <c r="A62" s="123">
        <v>1</v>
      </c>
      <c r="B62" s="124" t="s">
        <v>1826</v>
      </c>
      <c r="C62" s="124" t="s">
        <v>1920</v>
      </c>
      <c r="D62" s="125">
        <v>45657</v>
      </c>
    </row>
    <row r="63" spans="1:4" x14ac:dyDescent="0.2">
      <c r="A63" s="123">
        <v>1</v>
      </c>
      <c r="B63" s="124" t="s">
        <v>1827</v>
      </c>
      <c r="C63" s="124" t="s">
        <v>1920</v>
      </c>
      <c r="D63" s="125">
        <v>45657</v>
      </c>
    </row>
    <row r="64" spans="1:4" x14ac:dyDescent="0.2">
      <c r="A64" s="123">
        <v>1</v>
      </c>
      <c r="B64" s="124" t="s">
        <v>1828</v>
      </c>
      <c r="C64" s="124" t="s">
        <v>1920</v>
      </c>
      <c r="D64" s="125">
        <v>45657</v>
      </c>
    </row>
    <row r="65" spans="1:4" x14ac:dyDescent="0.2">
      <c r="A65" s="123">
        <v>1</v>
      </c>
      <c r="B65" s="124" t="s">
        <v>1829</v>
      </c>
      <c r="C65" s="124" t="s">
        <v>1920</v>
      </c>
      <c r="D65" s="125">
        <v>45657</v>
      </c>
    </row>
    <row r="66" spans="1:4" x14ac:dyDescent="0.2">
      <c r="A66" s="123">
        <v>1</v>
      </c>
      <c r="B66" s="124" t="s">
        <v>1830</v>
      </c>
      <c r="C66" s="124" t="s">
        <v>1920</v>
      </c>
      <c r="D66" s="125">
        <v>45657</v>
      </c>
    </row>
    <row r="67" spans="1:4" x14ac:dyDescent="0.2">
      <c r="A67" s="123">
        <v>1</v>
      </c>
      <c r="B67" s="124" t="s">
        <v>1831</v>
      </c>
      <c r="C67" s="124" t="s">
        <v>1920</v>
      </c>
      <c r="D67" s="125">
        <v>45657</v>
      </c>
    </row>
    <row r="68" spans="1:4" x14ac:dyDescent="0.2">
      <c r="A68" s="123">
        <v>1</v>
      </c>
      <c r="B68" s="124" t="s">
        <v>1832</v>
      </c>
      <c r="C68" s="124" t="s">
        <v>1920</v>
      </c>
      <c r="D68" s="125">
        <v>45657</v>
      </c>
    </row>
    <row r="69" spans="1:4" x14ac:dyDescent="0.2">
      <c r="A69" s="123">
        <v>1</v>
      </c>
      <c r="B69" s="124" t="s">
        <v>1833</v>
      </c>
      <c r="C69" s="124" t="s">
        <v>1920</v>
      </c>
      <c r="D69" s="125">
        <v>45657</v>
      </c>
    </row>
    <row r="70" spans="1:4" x14ac:dyDescent="0.2">
      <c r="A70" s="123">
        <v>1</v>
      </c>
      <c r="B70" s="124" t="s">
        <v>1834</v>
      </c>
      <c r="C70" s="124" t="s">
        <v>1920</v>
      </c>
      <c r="D70" s="125">
        <v>45657</v>
      </c>
    </row>
    <row r="71" spans="1:4" x14ac:dyDescent="0.2">
      <c r="A71" s="123">
        <v>1</v>
      </c>
      <c r="B71" s="124" t="s">
        <v>1835</v>
      </c>
      <c r="C71" s="124" t="s">
        <v>1920</v>
      </c>
      <c r="D71" s="125">
        <v>45657</v>
      </c>
    </row>
    <row r="72" spans="1:4" x14ac:dyDescent="0.2">
      <c r="A72" s="123">
        <v>1</v>
      </c>
      <c r="B72" s="124" t="s">
        <v>1836</v>
      </c>
      <c r="C72" s="124" t="s">
        <v>1920</v>
      </c>
      <c r="D72" s="125">
        <v>45657</v>
      </c>
    </row>
    <row r="73" spans="1:4" x14ac:dyDescent="0.2">
      <c r="A73" s="123">
        <v>1</v>
      </c>
      <c r="B73" s="124" t="s">
        <v>1837</v>
      </c>
      <c r="C73" s="124" t="s">
        <v>1920</v>
      </c>
      <c r="D73" s="125">
        <v>45657</v>
      </c>
    </row>
    <row r="74" spans="1:4" x14ac:dyDescent="0.2">
      <c r="A74" s="123">
        <v>1</v>
      </c>
      <c r="B74" s="124" t="s">
        <v>1838</v>
      </c>
      <c r="C74" s="124" t="s">
        <v>1920</v>
      </c>
      <c r="D74" s="125">
        <v>45657</v>
      </c>
    </row>
    <row r="75" spans="1:4" x14ac:dyDescent="0.2">
      <c r="A75" s="123">
        <v>1</v>
      </c>
      <c r="B75" s="124" t="s">
        <v>1839</v>
      </c>
      <c r="C75" s="124" t="s">
        <v>1920</v>
      </c>
      <c r="D75" s="125">
        <v>45657</v>
      </c>
    </row>
    <row r="76" spans="1:4" x14ac:dyDescent="0.2">
      <c r="A76" s="123">
        <v>1</v>
      </c>
      <c r="B76" s="124" t="s">
        <v>1840</v>
      </c>
      <c r="C76" s="124" t="s">
        <v>1920</v>
      </c>
      <c r="D76" s="125">
        <v>45657</v>
      </c>
    </row>
    <row r="77" spans="1:4" x14ac:dyDescent="0.2">
      <c r="A77" s="123">
        <v>1</v>
      </c>
      <c r="B77" s="124" t="s">
        <v>1841</v>
      </c>
      <c r="C77" s="124" t="s">
        <v>1920</v>
      </c>
      <c r="D77" s="125">
        <v>45657</v>
      </c>
    </row>
    <row r="78" spans="1:4" x14ac:dyDescent="0.2">
      <c r="A78" s="123">
        <v>1</v>
      </c>
      <c r="B78" s="124" t="s">
        <v>1842</v>
      </c>
      <c r="C78" s="124" t="s">
        <v>1920</v>
      </c>
      <c r="D78" s="125">
        <v>45657</v>
      </c>
    </row>
    <row r="79" spans="1:4" x14ac:dyDescent="0.2">
      <c r="A79" s="123">
        <v>1</v>
      </c>
      <c r="B79" s="124" t="s">
        <v>1843</v>
      </c>
      <c r="C79" s="124" t="s">
        <v>1920</v>
      </c>
      <c r="D79" s="125">
        <v>45657</v>
      </c>
    </row>
    <row r="80" spans="1:4" x14ac:dyDescent="0.2">
      <c r="A80" s="123">
        <v>1</v>
      </c>
      <c r="B80" s="124" t="s">
        <v>1844</v>
      </c>
      <c r="C80" s="124" t="s">
        <v>1920</v>
      </c>
      <c r="D80" s="125">
        <v>45657</v>
      </c>
    </row>
    <row r="81" spans="1:4" x14ac:dyDescent="0.2">
      <c r="A81" s="123">
        <v>1</v>
      </c>
      <c r="B81" s="124" t="s">
        <v>1845</v>
      </c>
      <c r="C81" s="124" t="s">
        <v>1920</v>
      </c>
      <c r="D81" s="125">
        <v>45657</v>
      </c>
    </row>
    <row r="82" spans="1:4" x14ac:dyDescent="0.2"/>
  </sheetData>
  <sheetProtection sort="0" autoFilter="0"/>
  <autoFilter ref="A2:D81" xr:uid="{79413F28-D866-4072-A86A-ADBA7FAD6615}"/>
  <phoneticPr fontId="1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F3DEC-F253-4422-A446-AF66B852CE30}">
  <dimension ref="A1:U548"/>
  <sheetViews>
    <sheetView zoomScale="160" zoomScaleNormal="160" workbookViewId="0">
      <pane ySplit="1" topLeftCell="A2" activePane="bottomLeft" state="frozen"/>
      <selection pane="bottomLeft"/>
    </sheetView>
  </sheetViews>
  <sheetFormatPr defaultColWidth="0" defaultRowHeight="15" x14ac:dyDescent="0.25"/>
  <cols>
    <col min="1" max="1" width="10.5703125" style="97" customWidth="1"/>
    <col min="2" max="2" width="69.5703125" style="97" customWidth="1"/>
    <col min="3" max="3" width="9.140625" style="97" customWidth="1"/>
    <col min="4" max="4" width="9.140625" style="97" hidden="1" customWidth="1"/>
    <col min="5" max="20" width="0" style="100" hidden="1" customWidth="1"/>
    <col min="21" max="21" width="0" style="101" hidden="1" customWidth="1"/>
    <col min="22" max="16384" width="9.140625" style="101" hidden="1"/>
  </cols>
  <sheetData>
    <row r="1" spans="1:3" x14ac:dyDescent="0.25">
      <c r="A1" s="95" t="s">
        <v>13</v>
      </c>
      <c r="B1" s="96" t="s">
        <v>5</v>
      </c>
      <c r="C1" s="96" t="s">
        <v>775</v>
      </c>
    </row>
    <row r="2" spans="1:3" ht="15.75" x14ac:dyDescent="0.25">
      <c r="A2" s="98" t="s">
        <v>779</v>
      </c>
      <c r="B2" s="99" t="s">
        <v>780</v>
      </c>
      <c r="C2" s="99">
        <v>6</v>
      </c>
    </row>
    <row r="3" spans="1:3" ht="15.75" x14ac:dyDescent="0.25">
      <c r="A3" s="98" t="s">
        <v>781</v>
      </c>
      <c r="B3" s="99" t="s">
        <v>782</v>
      </c>
      <c r="C3" s="99">
        <v>4</v>
      </c>
    </row>
    <row r="4" spans="1:3" ht="15.75" x14ac:dyDescent="0.25">
      <c r="A4" s="98" t="s">
        <v>783</v>
      </c>
      <c r="B4" s="99" t="s">
        <v>784</v>
      </c>
      <c r="C4" s="99">
        <v>1</v>
      </c>
    </row>
    <row r="5" spans="1:3" ht="15.75" x14ac:dyDescent="0.25">
      <c r="A5" s="98" t="s">
        <v>785</v>
      </c>
      <c r="B5" s="99" t="s">
        <v>786</v>
      </c>
      <c r="C5" s="99">
        <v>2</v>
      </c>
    </row>
    <row r="6" spans="1:3" ht="15.75" x14ac:dyDescent="0.25">
      <c r="A6" s="98" t="s">
        <v>787</v>
      </c>
      <c r="B6" s="99" t="s">
        <v>788</v>
      </c>
      <c r="C6" s="99">
        <v>2</v>
      </c>
    </row>
    <row r="7" spans="1:3" ht="15.75" x14ac:dyDescent="0.25">
      <c r="A7" s="98" t="s">
        <v>789</v>
      </c>
      <c r="B7" s="99" t="s">
        <v>790</v>
      </c>
      <c r="C7" s="99">
        <v>4</v>
      </c>
    </row>
    <row r="8" spans="1:3" ht="15.75" x14ac:dyDescent="0.25">
      <c r="A8" s="98" t="s">
        <v>791</v>
      </c>
      <c r="B8" s="99" t="s">
        <v>792</v>
      </c>
      <c r="C8" s="99">
        <v>2</v>
      </c>
    </row>
    <row r="9" spans="1:3" ht="15.75" x14ac:dyDescent="0.25">
      <c r="A9" s="98" t="s">
        <v>793</v>
      </c>
      <c r="B9" s="99" t="s">
        <v>794</v>
      </c>
      <c r="C9" s="99">
        <v>5</v>
      </c>
    </row>
    <row r="10" spans="1:3" ht="15.75" x14ac:dyDescent="0.25">
      <c r="A10" s="98" t="s">
        <v>795</v>
      </c>
      <c r="B10" s="99" t="s">
        <v>796</v>
      </c>
      <c r="C10" s="99">
        <v>5</v>
      </c>
    </row>
    <row r="11" spans="1:3" ht="15.75" x14ac:dyDescent="0.25">
      <c r="A11" s="98" t="s">
        <v>797</v>
      </c>
      <c r="B11" s="99" t="s">
        <v>798</v>
      </c>
      <c r="C11" s="99">
        <v>5</v>
      </c>
    </row>
    <row r="12" spans="1:3" ht="15.75" x14ac:dyDescent="0.25">
      <c r="A12" s="98" t="s">
        <v>799</v>
      </c>
      <c r="B12" s="99" t="s">
        <v>800</v>
      </c>
      <c r="C12" s="99">
        <v>2</v>
      </c>
    </row>
    <row r="13" spans="1:3" ht="15.75" x14ac:dyDescent="0.25">
      <c r="A13" s="98" t="s">
        <v>293</v>
      </c>
      <c r="B13" s="99" t="s">
        <v>801</v>
      </c>
      <c r="C13" s="99">
        <v>5</v>
      </c>
    </row>
    <row r="14" spans="1:3" ht="15.75" x14ac:dyDescent="0.25">
      <c r="A14" s="98" t="s">
        <v>802</v>
      </c>
      <c r="B14" s="99" t="s">
        <v>803</v>
      </c>
      <c r="C14" s="99">
        <v>4</v>
      </c>
    </row>
    <row r="15" spans="1:3" ht="15.75" x14ac:dyDescent="0.25">
      <c r="A15" s="98" t="s">
        <v>804</v>
      </c>
      <c r="B15" s="99" t="s">
        <v>805</v>
      </c>
      <c r="C15" s="99">
        <v>4</v>
      </c>
    </row>
    <row r="16" spans="1:3" ht="15.75" x14ac:dyDescent="0.25">
      <c r="A16" s="98" t="s">
        <v>806</v>
      </c>
      <c r="B16" s="99" t="s">
        <v>807</v>
      </c>
      <c r="C16" s="99">
        <v>1</v>
      </c>
    </row>
    <row r="17" spans="1:3" ht="15.75" x14ac:dyDescent="0.25">
      <c r="A17" s="98" t="s">
        <v>279</v>
      </c>
      <c r="B17" s="99" t="s">
        <v>808</v>
      </c>
      <c r="C17" s="99">
        <v>5</v>
      </c>
    </row>
    <row r="18" spans="1:3" ht="15.75" x14ac:dyDescent="0.25">
      <c r="A18" s="98" t="s">
        <v>681</v>
      </c>
      <c r="B18" s="99" t="s">
        <v>809</v>
      </c>
      <c r="C18" s="99">
        <v>8</v>
      </c>
    </row>
    <row r="19" spans="1:3" ht="15.75" x14ac:dyDescent="0.25">
      <c r="A19" s="98" t="s">
        <v>810</v>
      </c>
      <c r="B19" s="99" t="s">
        <v>811</v>
      </c>
      <c r="C19" s="99">
        <v>1</v>
      </c>
    </row>
    <row r="20" spans="1:3" ht="15.75" x14ac:dyDescent="0.25">
      <c r="A20" s="98" t="s">
        <v>812</v>
      </c>
      <c r="B20" s="99" t="s">
        <v>813</v>
      </c>
      <c r="C20" s="99">
        <v>8</v>
      </c>
    </row>
    <row r="21" spans="1:3" ht="15.75" x14ac:dyDescent="0.25">
      <c r="A21" s="98" t="s">
        <v>814</v>
      </c>
      <c r="B21" s="99" t="s">
        <v>815</v>
      </c>
      <c r="C21" s="99">
        <v>6</v>
      </c>
    </row>
    <row r="22" spans="1:3" ht="15.75" x14ac:dyDescent="0.25">
      <c r="A22" s="98" t="s">
        <v>816</v>
      </c>
      <c r="B22" s="99" t="s">
        <v>817</v>
      </c>
      <c r="C22" s="99">
        <v>7</v>
      </c>
    </row>
    <row r="23" spans="1:3" ht="15.75" x14ac:dyDescent="0.25">
      <c r="A23" s="98" t="s">
        <v>818</v>
      </c>
      <c r="B23" s="99" t="s">
        <v>819</v>
      </c>
      <c r="C23" s="99">
        <v>7</v>
      </c>
    </row>
    <row r="24" spans="1:3" ht="31.5" x14ac:dyDescent="0.25">
      <c r="A24" s="98" t="s">
        <v>820</v>
      </c>
      <c r="B24" s="99" t="s">
        <v>821</v>
      </c>
      <c r="C24" s="99">
        <v>7</v>
      </c>
    </row>
    <row r="25" spans="1:3" ht="15.75" x14ac:dyDescent="0.25">
      <c r="A25" s="98" t="s">
        <v>822</v>
      </c>
      <c r="B25" s="99" t="s">
        <v>823</v>
      </c>
      <c r="C25" s="99">
        <v>5</v>
      </c>
    </row>
    <row r="26" spans="1:3" ht="15.75" x14ac:dyDescent="0.25">
      <c r="A26" s="98" t="s">
        <v>824</v>
      </c>
      <c r="B26" s="99" t="s">
        <v>825</v>
      </c>
      <c r="C26" s="99">
        <v>5</v>
      </c>
    </row>
    <row r="27" spans="1:3" ht="15.75" x14ac:dyDescent="0.25">
      <c r="A27" s="98" t="s">
        <v>826</v>
      </c>
      <c r="B27" s="99" t="s">
        <v>827</v>
      </c>
      <c r="C27" s="99">
        <v>5</v>
      </c>
    </row>
    <row r="28" spans="1:3" ht="15.75" x14ac:dyDescent="0.25">
      <c r="A28" s="98" t="s">
        <v>828</v>
      </c>
      <c r="B28" s="99" t="s">
        <v>829</v>
      </c>
      <c r="C28" s="99">
        <v>6</v>
      </c>
    </row>
    <row r="29" spans="1:3" ht="15.75" x14ac:dyDescent="0.25">
      <c r="A29" s="98" t="s">
        <v>261</v>
      </c>
      <c r="B29" s="99" t="s">
        <v>830</v>
      </c>
      <c r="C29" s="99">
        <v>6</v>
      </c>
    </row>
    <row r="30" spans="1:3" ht="15.75" x14ac:dyDescent="0.25">
      <c r="A30" s="98" t="s">
        <v>831</v>
      </c>
      <c r="B30" s="99" t="s">
        <v>832</v>
      </c>
      <c r="C30" s="99">
        <v>4</v>
      </c>
    </row>
    <row r="31" spans="1:3" ht="15.75" x14ac:dyDescent="0.25">
      <c r="A31" s="98" t="s">
        <v>833</v>
      </c>
      <c r="B31" s="99" t="s">
        <v>834</v>
      </c>
      <c r="C31" s="99">
        <v>7</v>
      </c>
    </row>
    <row r="32" spans="1:3" ht="15.75" x14ac:dyDescent="0.25">
      <c r="A32" s="98" t="s">
        <v>835</v>
      </c>
      <c r="B32" s="99" t="s">
        <v>836</v>
      </c>
      <c r="C32" s="99">
        <v>5</v>
      </c>
    </row>
    <row r="33" spans="1:3" ht="31.5" x14ac:dyDescent="0.25">
      <c r="A33" s="98" t="s">
        <v>837</v>
      </c>
      <c r="B33" s="99" t="s">
        <v>838</v>
      </c>
      <c r="C33" s="99">
        <v>5</v>
      </c>
    </row>
    <row r="34" spans="1:3" ht="15.75" x14ac:dyDescent="0.25">
      <c r="A34" s="98" t="s">
        <v>839</v>
      </c>
      <c r="B34" s="99" t="s">
        <v>840</v>
      </c>
      <c r="C34" s="99">
        <v>8</v>
      </c>
    </row>
    <row r="35" spans="1:3" ht="15.75" x14ac:dyDescent="0.25">
      <c r="A35" s="98" t="s">
        <v>841</v>
      </c>
      <c r="B35" s="99" t="s">
        <v>842</v>
      </c>
      <c r="C35" s="99">
        <v>1</v>
      </c>
    </row>
    <row r="36" spans="1:3" ht="15.75" x14ac:dyDescent="0.25">
      <c r="A36" s="98" t="s">
        <v>843</v>
      </c>
      <c r="B36" s="99" t="s">
        <v>844</v>
      </c>
      <c r="C36" s="99">
        <v>5</v>
      </c>
    </row>
    <row r="37" spans="1:3" ht="15.75" x14ac:dyDescent="0.25">
      <c r="A37" s="98" t="s">
        <v>845</v>
      </c>
      <c r="B37" s="99" t="s">
        <v>846</v>
      </c>
      <c r="C37" s="99">
        <v>8</v>
      </c>
    </row>
    <row r="38" spans="1:3" ht="15.75" x14ac:dyDescent="0.25">
      <c r="A38" s="98" t="s">
        <v>847</v>
      </c>
      <c r="B38" s="99" t="s">
        <v>848</v>
      </c>
      <c r="C38" s="99">
        <v>5</v>
      </c>
    </row>
    <row r="39" spans="1:3" ht="15.75" x14ac:dyDescent="0.25">
      <c r="A39" s="98" t="s">
        <v>395</v>
      </c>
      <c r="B39" s="99" t="s">
        <v>849</v>
      </c>
      <c r="C39" s="99">
        <v>5</v>
      </c>
    </row>
    <row r="40" spans="1:3" ht="15.75" x14ac:dyDescent="0.25">
      <c r="A40" s="98" t="s">
        <v>246</v>
      </c>
      <c r="B40" s="99" t="s">
        <v>850</v>
      </c>
      <c r="C40" s="99">
        <v>2</v>
      </c>
    </row>
    <row r="41" spans="1:3" ht="15.75" x14ac:dyDescent="0.25">
      <c r="A41" s="98" t="s">
        <v>851</v>
      </c>
      <c r="B41" s="99" t="s">
        <v>852</v>
      </c>
      <c r="C41" s="99">
        <v>4</v>
      </c>
    </row>
    <row r="42" spans="1:3" ht="15.75" x14ac:dyDescent="0.25">
      <c r="A42" s="98" t="s">
        <v>853</v>
      </c>
      <c r="B42" s="99" t="s">
        <v>854</v>
      </c>
      <c r="C42" s="99">
        <v>5</v>
      </c>
    </row>
    <row r="43" spans="1:3" ht="15.75" x14ac:dyDescent="0.25">
      <c r="A43" s="98" t="s">
        <v>855</v>
      </c>
      <c r="B43" s="99" t="s">
        <v>856</v>
      </c>
      <c r="C43" s="99">
        <v>5</v>
      </c>
    </row>
    <row r="44" spans="1:3" ht="15.75" x14ac:dyDescent="0.25">
      <c r="A44" s="98" t="s">
        <v>857</v>
      </c>
      <c r="B44" s="99" t="s">
        <v>858</v>
      </c>
      <c r="C44" s="99">
        <v>6</v>
      </c>
    </row>
    <row r="45" spans="1:3" ht="15.75" x14ac:dyDescent="0.25">
      <c r="A45" s="98" t="s">
        <v>541</v>
      </c>
      <c r="B45" s="99" t="s">
        <v>859</v>
      </c>
      <c r="C45" s="99">
        <v>5</v>
      </c>
    </row>
    <row r="46" spans="1:3" ht="15.75" x14ac:dyDescent="0.25">
      <c r="A46" s="98" t="s">
        <v>860</v>
      </c>
      <c r="B46" s="99" t="s">
        <v>861</v>
      </c>
      <c r="C46" s="99">
        <v>4</v>
      </c>
    </row>
    <row r="47" spans="1:3" ht="15.75" x14ac:dyDescent="0.25">
      <c r="A47" s="98" t="s">
        <v>862</v>
      </c>
      <c r="B47" s="99" t="s">
        <v>863</v>
      </c>
      <c r="C47" s="99">
        <v>5</v>
      </c>
    </row>
    <row r="48" spans="1:3" ht="15.75" x14ac:dyDescent="0.25">
      <c r="A48" s="98" t="s">
        <v>864</v>
      </c>
      <c r="B48" s="99" t="s">
        <v>865</v>
      </c>
      <c r="C48" s="99">
        <v>6</v>
      </c>
    </row>
    <row r="49" spans="1:3" ht="31.5" x14ac:dyDescent="0.25">
      <c r="A49" s="98" t="s">
        <v>866</v>
      </c>
      <c r="B49" s="99" t="s">
        <v>867</v>
      </c>
      <c r="C49" s="99">
        <v>7</v>
      </c>
    </row>
    <row r="50" spans="1:3" ht="15.75" x14ac:dyDescent="0.25">
      <c r="A50" s="98" t="s">
        <v>868</v>
      </c>
      <c r="B50" s="99" t="s">
        <v>869</v>
      </c>
      <c r="C50" s="99">
        <v>3</v>
      </c>
    </row>
    <row r="51" spans="1:3" ht="15.75" x14ac:dyDescent="0.25">
      <c r="A51" s="98" t="s">
        <v>870</v>
      </c>
      <c r="B51" s="99" t="s">
        <v>871</v>
      </c>
      <c r="C51" s="99">
        <v>6</v>
      </c>
    </row>
    <row r="52" spans="1:3" ht="15.75" x14ac:dyDescent="0.25">
      <c r="A52" s="98" t="s">
        <v>872</v>
      </c>
      <c r="B52" s="99" t="s">
        <v>873</v>
      </c>
      <c r="C52" s="99">
        <v>4</v>
      </c>
    </row>
    <row r="53" spans="1:3" ht="15.75" x14ac:dyDescent="0.25">
      <c r="A53" s="98" t="s">
        <v>874</v>
      </c>
      <c r="B53" s="99" t="s">
        <v>875</v>
      </c>
      <c r="C53" s="99">
        <v>5</v>
      </c>
    </row>
    <row r="54" spans="1:3" ht="15.75" x14ac:dyDescent="0.25">
      <c r="A54" s="98" t="s">
        <v>876</v>
      </c>
      <c r="B54" s="99" t="s">
        <v>877</v>
      </c>
      <c r="C54" s="99">
        <v>2</v>
      </c>
    </row>
    <row r="55" spans="1:3" ht="15.75" x14ac:dyDescent="0.25">
      <c r="A55" s="98" t="s">
        <v>878</v>
      </c>
      <c r="B55" s="99" t="s">
        <v>879</v>
      </c>
      <c r="C55" s="99">
        <v>2</v>
      </c>
    </row>
    <row r="56" spans="1:3" ht="15.75" x14ac:dyDescent="0.25">
      <c r="A56" s="98" t="s">
        <v>880</v>
      </c>
      <c r="B56" s="99" t="s">
        <v>881</v>
      </c>
      <c r="C56" s="99">
        <v>5</v>
      </c>
    </row>
    <row r="57" spans="1:3" ht="15.75" x14ac:dyDescent="0.25">
      <c r="A57" s="98" t="s">
        <v>882</v>
      </c>
      <c r="B57" s="99" t="s">
        <v>883</v>
      </c>
      <c r="C57" s="99">
        <v>5</v>
      </c>
    </row>
    <row r="58" spans="1:3" ht="31.5" x14ac:dyDescent="0.25">
      <c r="A58" s="98" t="s">
        <v>884</v>
      </c>
      <c r="B58" s="99" t="s">
        <v>885</v>
      </c>
      <c r="C58" s="99">
        <v>5</v>
      </c>
    </row>
    <row r="59" spans="1:3" ht="15.75" x14ac:dyDescent="0.25">
      <c r="A59" s="98" t="s">
        <v>886</v>
      </c>
      <c r="B59" s="99" t="s">
        <v>887</v>
      </c>
      <c r="C59" s="99">
        <v>5</v>
      </c>
    </row>
    <row r="60" spans="1:3" ht="15.75" x14ac:dyDescent="0.25">
      <c r="A60" s="98" t="s">
        <v>888</v>
      </c>
      <c r="B60" s="99" t="s">
        <v>889</v>
      </c>
      <c r="C60" s="99">
        <v>3</v>
      </c>
    </row>
    <row r="61" spans="1:3" ht="15.75" x14ac:dyDescent="0.25">
      <c r="A61" s="98" t="s">
        <v>890</v>
      </c>
      <c r="B61" s="99" t="s">
        <v>891</v>
      </c>
      <c r="C61" s="99">
        <v>6</v>
      </c>
    </row>
    <row r="62" spans="1:3" ht="15.75" x14ac:dyDescent="0.25">
      <c r="A62" s="98" t="s">
        <v>892</v>
      </c>
      <c r="B62" s="99" t="s">
        <v>893</v>
      </c>
      <c r="C62" s="99">
        <v>3</v>
      </c>
    </row>
    <row r="63" spans="1:3" ht="15.75" x14ac:dyDescent="0.25">
      <c r="A63" s="98" t="s">
        <v>894</v>
      </c>
      <c r="B63" s="99" t="s">
        <v>895</v>
      </c>
      <c r="C63" s="99">
        <v>4</v>
      </c>
    </row>
    <row r="64" spans="1:3" ht="31.5" x14ac:dyDescent="0.25">
      <c r="A64" s="98" t="s">
        <v>483</v>
      </c>
      <c r="B64" s="99" t="s">
        <v>896</v>
      </c>
      <c r="C64" s="99">
        <v>3</v>
      </c>
    </row>
    <row r="65" spans="1:3" ht="15.75" x14ac:dyDescent="0.25">
      <c r="A65" s="98" t="s">
        <v>897</v>
      </c>
      <c r="B65" s="99" t="s">
        <v>898</v>
      </c>
      <c r="C65" s="99">
        <v>3</v>
      </c>
    </row>
    <row r="66" spans="1:3" ht="31.5" x14ac:dyDescent="0.25">
      <c r="A66" s="98" t="s">
        <v>899</v>
      </c>
      <c r="B66" s="99" t="s">
        <v>900</v>
      </c>
      <c r="C66" s="99">
        <v>6</v>
      </c>
    </row>
    <row r="67" spans="1:3" ht="15.75" x14ac:dyDescent="0.25">
      <c r="A67" s="98" t="s">
        <v>901</v>
      </c>
      <c r="B67" s="99" t="s">
        <v>902</v>
      </c>
      <c r="C67" s="99">
        <v>6</v>
      </c>
    </row>
    <row r="68" spans="1:3" ht="31.5" x14ac:dyDescent="0.25">
      <c r="A68" s="98" t="s">
        <v>903</v>
      </c>
      <c r="B68" s="99" t="s">
        <v>904</v>
      </c>
      <c r="C68" s="99">
        <v>5</v>
      </c>
    </row>
    <row r="69" spans="1:3" ht="15.75" x14ac:dyDescent="0.25">
      <c r="A69" s="98" t="s">
        <v>905</v>
      </c>
      <c r="B69" s="99" t="s">
        <v>906</v>
      </c>
      <c r="C69" s="99">
        <v>3</v>
      </c>
    </row>
    <row r="70" spans="1:3" ht="15.75" x14ac:dyDescent="0.25">
      <c r="A70" s="98" t="s">
        <v>907</v>
      </c>
      <c r="B70" s="99" t="s">
        <v>800</v>
      </c>
      <c r="C70" s="99">
        <v>2</v>
      </c>
    </row>
    <row r="71" spans="1:3" ht="15.75" x14ac:dyDescent="0.25">
      <c r="A71" s="98" t="s">
        <v>908</v>
      </c>
      <c r="B71" s="99" t="s">
        <v>909</v>
      </c>
      <c r="C71" s="99">
        <v>3</v>
      </c>
    </row>
    <row r="72" spans="1:3" ht="15.75" x14ac:dyDescent="0.25">
      <c r="A72" s="98" t="s">
        <v>910</v>
      </c>
      <c r="B72" s="99" t="s">
        <v>911</v>
      </c>
      <c r="C72" s="99">
        <v>3</v>
      </c>
    </row>
    <row r="73" spans="1:3" ht="15.75" x14ac:dyDescent="0.25">
      <c r="A73" s="98" t="s">
        <v>912</v>
      </c>
      <c r="B73" s="99" t="s">
        <v>913</v>
      </c>
      <c r="C73" s="99">
        <v>3</v>
      </c>
    </row>
    <row r="74" spans="1:3" ht="15.75" x14ac:dyDescent="0.25">
      <c r="A74" s="98" t="s">
        <v>914</v>
      </c>
      <c r="B74" s="99" t="s">
        <v>915</v>
      </c>
      <c r="C74" s="99">
        <v>5</v>
      </c>
    </row>
    <row r="75" spans="1:3" ht="15.75" x14ac:dyDescent="0.25">
      <c r="A75" s="98" t="s">
        <v>916</v>
      </c>
      <c r="B75" s="99" t="s">
        <v>917</v>
      </c>
      <c r="C75" s="99">
        <v>3</v>
      </c>
    </row>
    <row r="76" spans="1:3" ht="15.75" x14ac:dyDescent="0.25">
      <c r="A76" s="98" t="s">
        <v>918</v>
      </c>
      <c r="B76" s="99" t="s">
        <v>919</v>
      </c>
      <c r="C76" s="99">
        <v>6</v>
      </c>
    </row>
    <row r="77" spans="1:3" ht="15.75" x14ac:dyDescent="0.25">
      <c r="A77" s="98" t="s">
        <v>920</v>
      </c>
      <c r="B77" s="99" t="s">
        <v>921</v>
      </c>
      <c r="C77" s="99">
        <v>5</v>
      </c>
    </row>
    <row r="78" spans="1:3" ht="15.75" x14ac:dyDescent="0.25">
      <c r="A78" s="98" t="s">
        <v>922</v>
      </c>
      <c r="B78" s="99" t="s">
        <v>923</v>
      </c>
      <c r="C78" s="99">
        <v>4</v>
      </c>
    </row>
    <row r="79" spans="1:3" ht="15.75" x14ac:dyDescent="0.25">
      <c r="A79" s="98" t="s">
        <v>924</v>
      </c>
      <c r="B79" s="99" t="s">
        <v>925</v>
      </c>
      <c r="C79" s="99">
        <v>4</v>
      </c>
    </row>
    <row r="80" spans="1:3" ht="15.75" x14ac:dyDescent="0.25">
      <c r="A80" s="98" t="s">
        <v>926</v>
      </c>
      <c r="B80" s="99" t="s">
        <v>927</v>
      </c>
      <c r="C80" s="99">
        <v>4</v>
      </c>
    </row>
    <row r="81" spans="1:3" ht="15.75" x14ac:dyDescent="0.25">
      <c r="A81" s="98" t="s">
        <v>928</v>
      </c>
      <c r="B81" s="99" t="s">
        <v>929</v>
      </c>
      <c r="C81" s="99">
        <v>7</v>
      </c>
    </row>
    <row r="82" spans="1:3" ht="15.75" x14ac:dyDescent="0.25">
      <c r="A82" s="98" t="s">
        <v>336</v>
      </c>
      <c r="B82" s="99" t="s">
        <v>930</v>
      </c>
      <c r="C82" s="99">
        <v>6</v>
      </c>
    </row>
    <row r="83" spans="1:3" ht="15.75" x14ac:dyDescent="0.25">
      <c r="A83" s="98" t="s">
        <v>931</v>
      </c>
      <c r="B83" s="99" t="s">
        <v>932</v>
      </c>
      <c r="C83" s="99">
        <v>5</v>
      </c>
    </row>
    <row r="84" spans="1:3" ht="15.75" x14ac:dyDescent="0.25">
      <c r="A84" s="98" t="s">
        <v>690</v>
      </c>
      <c r="B84" s="99" t="s">
        <v>933</v>
      </c>
      <c r="C84" s="99">
        <v>3</v>
      </c>
    </row>
    <row r="85" spans="1:3" ht="15.75" x14ac:dyDescent="0.25">
      <c r="A85" s="98" t="s">
        <v>934</v>
      </c>
      <c r="B85" s="99" t="s">
        <v>935</v>
      </c>
      <c r="C85" s="99">
        <v>5</v>
      </c>
    </row>
    <row r="86" spans="1:3" ht="15.75" x14ac:dyDescent="0.25">
      <c r="A86" s="98" t="s">
        <v>936</v>
      </c>
      <c r="B86" s="99" t="s">
        <v>937</v>
      </c>
      <c r="C86" s="99">
        <v>4</v>
      </c>
    </row>
    <row r="87" spans="1:3" ht="15.75" x14ac:dyDescent="0.25">
      <c r="A87" s="98" t="s">
        <v>651</v>
      </c>
      <c r="B87" s="99" t="s">
        <v>938</v>
      </c>
      <c r="C87" s="99">
        <v>2</v>
      </c>
    </row>
    <row r="88" spans="1:3" ht="15.75" x14ac:dyDescent="0.25">
      <c r="A88" s="98" t="s">
        <v>939</v>
      </c>
      <c r="B88" s="99" t="s">
        <v>940</v>
      </c>
      <c r="C88" s="99">
        <v>4</v>
      </c>
    </row>
    <row r="89" spans="1:3" ht="15.75" x14ac:dyDescent="0.25">
      <c r="A89" s="98" t="s">
        <v>941</v>
      </c>
      <c r="B89" s="99" t="s">
        <v>942</v>
      </c>
      <c r="C89" s="99">
        <v>4</v>
      </c>
    </row>
    <row r="90" spans="1:3" ht="15.75" x14ac:dyDescent="0.25">
      <c r="A90" s="98" t="s">
        <v>549</v>
      </c>
      <c r="B90" s="99" t="s">
        <v>550</v>
      </c>
      <c r="C90" s="99">
        <v>4</v>
      </c>
    </row>
    <row r="91" spans="1:3" ht="15.75" x14ac:dyDescent="0.25">
      <c r="A91" s="98" t="s">
        <v>943</v>
      </c>
      <c r="B91" s="99" t="s">
        <v>800</v>
      </c>
      <c r="C91" s="99">
        <v>2</v>
      </c>
    </row>
    <row r="92" spans="1:3" ht="15.75" x14ac:dyDescent="0.25">
      <c r="A92" s="98" t="s">
        <v>253</v>
      </c>
      <c r="B92" s="99" t="s">
        <v>944</v>
      </c>
      <c r="C92" s="99">
        <v>3</v>
      </c>
    </row>
    <row r="93" spans="1:3" ht="15.75" x14ac:dyDescent="0.25">
      <c r="A93" s="98" t="s">
        <v>556</v>
      </c>
      <c r="B93" s="99" t="s">
        <v>945</v>
      </c>
      <c r="C93" s="99">
        <v>6</v>
      </c>
    </row>
    <row r="94" spans="1:3" ht="15.75" x14ac:dyDescent="0.25">
      <c r="A94" s="98" t="s">
        <v>946</v>
      </c>
      <c r="B94" s="99" t="s">
        <v>947</v>
      </c>
      <c r="C94" s="99">
        <v>3</v>
      </c>
    </row>
    <row r="95" spans="1:3" ht="15.75" x14ac:dyDescent="0.25">
      <c r="A95" s="98" t="s">
        <v>948</v>
      </c>
      <c r="B95" s="99" t="s">
        <v>949</v>
      </c>
      <c r="C95" s="99">
        <v>6</v>
      </c>
    </row>
    <row r="96" spans="1:3" ht="15.75" x14ac:dyDescent="0.25">
      <c r="A96" s="98" t="s">
        <v>950</v>
      </c>
      <c r="B96" s="99" t="s">
        <v>951</v>
      </c>
      <c r="C96" s="99">
        <v>5</v>
      </c>
    </row>
    <row r="97" spans="1:3" ht="15.75" x14ac:dyDescent="0.25">
      <c r="A97" s="98" t="s">
        <v>473</v>
      </c>
      <c r="B97" s="99" t="s">
        <v>952</v>
      </c>
      <c r="C97" s="99">
        <v>5</v>
      </c>
    </row>
    <row r="98" spans="1:3" ht="15.75" x14ac:dyDescent="0.25">
      <c r="A98" s="98" t="s">
        <v>343</v>
      </c>
      <c r="B98" s="99" t="s">
        <v>953</v>
      </c>
      <c r="C98" s="99">
        <v>5</v>
      </c>
    </row>
    <row r="99" spans="1:3" ht="15.75" x14ac:dyDescent="0.25">
      <c r="A99" s="98" t="s">
        <v>954</v>
      </c>
      <c r="B99" s="99" t="s">
        <v>955</v>
      </c>
      <c r="C99" s="99">
        <v>3</v>
      </c>
    </row>
    <row r="100" spans="1:3" ht="15.75" x14ac:dyDescent="0.25">
      <c r="A100" s="98" t="s">
        <v>956</v>
      </c>
      <c r="B100" s="99" t="s">
        <v>957</v>
      </c>
      <c r="C100" s="99">
        <v>5</v>
      </c>
    </row>
    <row r="101" spans="1:3" ht="15.75" x14ac:dyDescent="0.25">
      <c r="A101" s="98" t="s">
        <v>958</v>
      </c>
      <c r="B101" s="99" t="s">
        <v>959</v>
      </c>
      <c r="C101" s="99">
        <v>2</v>
      </c>
    </row>
    <row r="102" spans="1:3" ht="15.75" x14ac:dyDescent="0.25">
      <c r="A102" s="98" t="s">
        <v>960</v>
      </c>
      <c r="B102" s="99" t="s">
        <v>961</v>
      </c>
      <c r="C102" s="99">
        <v>5</v>
      </c>
    </row>
    <row r="103" spans="1:3" ht="15.75" x14ac:dyDescent="0.25">
      <c r="A103" s="98" t="s">
        <v>443</v>
      </c>
      <c r="B103" s="99" t="s">
        <v>962</v>
      </c>
      <c r="C103" s="99">
        <v>4</v>
      </c>
    </row>
    <row r="104" spans="1:3" ht="15.75" x14ac:dyDescent="0.25">
      <c r="A104" s="98" t="s">
        <v>963</v>
      </c>
      <c r="B104" s="99" t="s">
        <v>964</v>
      </c>
      <c r="C104" s="99">
        <v>2</v>
      </c>
    </row>
    <row r="105" spans="1:3" ht="15.75" x14ac:dyDescent="0.25">
      <c r="A105" s="98" t="s">
        <v>965</v>
      </c>
      <c r="B105" s="99" t="s">
        <v>966</v>
      </c>
      <c r="C105" s="99">
        <v>2</v>
      </c>
    </row>
    <row r="106" spans="1:3" ht="15.75" x14ac:dyDescent="0.25">
      <c r="A106" s="98" t="s">
        <v>466</v>
      </c>
      <c r="B106" s="99" t="s">
        <v>967</v>
      </c>
      <c r="C106" s="99">
        <v>4</v>
      </c>
    </row>
    <row r="107" spans="1:3" ht="31.5" x14ac:dyDescent="0.25">
      <c r="A107" s="98" t="s">
        <v>968</v>
      </c>
      <c r="B107" s="99" t="s">
        <v>969</v>
      </c>
      <c r="C107" s="99">
        <v>5</v>
      </c>
    </row>
    <row r="108" spans="1:3" ht="15.75" x14ac:dyDescent="0.25">
      <c r="A108" s="98" t="s">
        <v>970</v>
      </c>
      <c r="B108" s="99" t="s">
        <v>971</v>
      </c>
      <c r="C108" s="99">
        <v>4</v>
      </c>
    </row>
    <row r="109" spans="1:3" ht="15.75" x14ac:dyDescent="0.25">
      <c r="A109" s="98" t="s">
        <v>972</v>
      </c>
      <c r="B109" s="99" t="s">
        <v>973</v>
      </c>
      <c r="C109" s="99">
        <v>4</v>
      </c>
    </row>
    <row r="110" spans="1:3" ht="15.75" x14ac:dyDescent="0.25">
      <c r="A110" s="98" t="s">
        <v>974</v>
      </c>
      <c r="B110" s="99" t="s">
        <v>800</v>
      </c>
      <c r="C110" s="99">
        <v>2</v>
      </c>
    </row>
    <row r="111" spans="1:3" ht="15.75" x14ac:dyDescent="0.25">
      <c r="A111" s="98" t="s">
        <v>975</v>
      </c>
      <c r="B111" s="99" t="s">
        <v>976</v>
      </c>
      <c r="C111" s="99">
        <v>4</v>
      </c>
    </row>
    <row r="112" spans="1:3" ht="15.75" x14ac:dyDescent="0.25">
      <c r="A112" s="98" t="s">
        <v>977</v>
      </c>
      <c r="B112" s="99" t="s">
        <v>978</v>
      </c>
      <c r="C112" s="99">
        <v>5</v>
      </c>
    </row>
    <row r="113" spans="1:3" ht="15.75" x14ac:dyDescent="0.25">
      <c r="A113" s="98" t="s">
        <v>979</v>
      </c>
      <c r="B113" s="99" t="s">
        <v>980</v>
      </c>
      <c r="C113" s="99">
        <v>2</v>
      </c>
    </row>
    <row r="114" spans="1:3" ht="15.75" x14ac:dyDescent="0.25">
      <c r="A114" s="98" t="s">
        <v>981</v>
      </c>
      <c r="B114" s="99" t="s">
        <v>982</v>
      </c>
      <c r="C114" s="99">
        <v>5</v>
      </c>
    </row>
    <row r="115" spans="1:3" ht="15.75" x14ac:dyDescent="0.25">
      <c r="A115" s="98" t="s">
        <v>983</v>
      </c>
      <c r="B115" s="99" t="s">
        <v>984</v>
      </c>
      <c r="C115" s="99">
        <v>6</v>
      </c>
    </row>
    <row r="116" spans="1:3" ht="15.75" x14ac:dyDescent="0.25">
      <c r="A116" s="98" t="s">
        <v>985</v>
      </c>
      <c r="B116" s="99" t="s">
        <v>986</v>
      </c>
      <c r="C116" s="99">
        <v>4</v>
      </c>
    </row>
    <row r="117" spans="1:3" ht="15.75" x14ac:dyDescent="0.25">
      <c r="A117" s="98" t="s">
        <v>987</v>
      </c>
      <c r="B117" s="99" t="s">
        <v>988</v>
      </c>
      <c r="C117" s="99">
        <v>5</v>
      </c>
    </row>
    <row r="118" spans="1:3" ht="15.75" x14ac:dyDescent="0.25">
      <c r="A118" s="98" t="s">
        <v>989</v>
      </c>
      <c r="B118" s="99" t="s">
        <v>990</v>
      </c>
      <c r="C118" s="99">
        <v>4</v>
      </c>
    </row>
    <row r="119" spans="1:3" ht="15.75" x14ac:dyDescent="0.25">
      <c r="A119" s="98" t="s">
        <v>991</v>
      </c>
      <c r="B119" s="99" t="s">
        <v>992</v>
      </c>
      <c r="C119" s="99">
        <v>2</v>
      </c>
    </row>
    <row r="120" spans="1:3" ht="15.75" x14ac:dyDescent="0.25">
      <c r="A120" s="98" t="s">
        <v>993</v>
      </c>
      <c r="B120" s="99" t="s">
        <v>994</v>
      </c>
      <c r="C120" s="99">
        <v>2</v>
      </c>
    </row>
    <row r="121" spans="1:3" ht="15.75" x14ac:dyDescent="0.25">
      <c r="A121" s="98" t="s">
        <v>995</v>
      </c>
      <c r="B121" s="99" t="s">
        <v>996</v>
      </c>
      <c r="C121" s="99">
        <v>3</v>
      </c>
    </row>
    <row r="122" spans="1:3" ht="15.75" x14ac:dyDescent="0.25">
      <c r="A122" s="98" t="s">
        <v>997</v>
      </c>
      <c r="B122" s="99" t="s">
        <v>998</v>
      </c>
      <c r="C122" s="99">
        <v>3</v>
      </c>
    </row>
    <row r="123" spans="1:3" ht="15.75" x14ac:dyDescent="0.25">
      <c r="A123" s="98" t="s">
        <v>999</v>
      </c>
      <c r="B123" s="99" t="s">
        <v>1000</v>
      </c>
      <c r="C123" s="99">
        <v>5</v>
      </c>
    </row>
    <row r="124" spans="1:3" ht="15.75" x14ac:dyDescent="0.25">
      <c r="A124" s="98" t="s">
        <v>1001</v>
      </c>
      <c r="B124" s="99" t="s">
        <v>1002</v>
      </c>
      <c r="C124" s="99">
        <v>4</v>
      </c>
    </row>
    <row r="125" spans="1:3" ht="15.75" x14ac:dyDescent="0.25">
      <c r="A125" s="98" t="s">
        <v>1003</v>
      </c>
      <c r="B125" s="99" t="s">
        <v>1004</v>
      </c>
      <c r="C125" s="99">
        <v>6</v>
      </c>
    </row>
    <row r="126" spans="1:3" ht="15.75" x14ac:dyDescent="0.25">
      <c r="A126" s="98" t="s">
        <v>1005</v>
      </c>
      <c r="B126" s="99" t="s">
        <v>1006</v>
      </c>
      <c r="C126" s="99">
        <v>6</v>
      </c>
    </row>
    <row r="127" spans="1:3" ht="31.5" x14ac:dyDescent="0.25">
      <c r="A127" s="98" t="s">
        <v>1007</v>
      </c>
      <c r="B127" s="99" t="s">
        <v>1008</v>
      </c>
      <c r="C127" s="99">
        <v>6</v>
      </c>
    </row>
    <row r="128" spans="1:3" ht="31.5" x14ac:dyDescent="0.25">
      <c r="A128" s="98" t="s">
        <v>1009</v>
      </c>
      <c r="B128" s="99" t="s">
        <v>1010</v>
      </c>
      <c r="C128" s="99">
        <v>5</v>
      </c>
    </row>
    <row r="129" spans="1:3" ht="15.75" x14ac:dyDescent="0.25">
      <c r="A129" s="98" t="s">
        <v>1011</v>
      </c>
      <c r="B129" s="99" t="s">
        <v>1012</v>
      </c>
      <c r="C129" s="99">
        <v>5</v>
      </c>
    </row>
    <row r="130" spans="1:3" ht="15.75" x14ac:dyDescent="0.25">
      <c r="A130" s="98" t="s">
        <v>1013</v>
      </c>
      <c r="B130" s="99" t="s">
        <v>1014</v>
      </c>
      <c r="C130" s="99">
        <v>3</v>
      </c>
    </row>
    <row r="131" spans="1:3" ht="15.75" x14ac:dyDescent="0.25">
      <c r="A131" s="98" t="s">
        <v>1015</v>
      </c>
      <c r="B131" s="99" t="s">
        <v>1016</v>
      </c>
      <c r="C131" s="99">
        <v>5</v>
      </c>
    </row>
    <row r="132" spans="1:3" ht="15.75" x14ac:dyDescent="0.25">
      <c r="A132" s="98" t="s">
        <v>1017</v>
      </c>
      <c r="B132" s="99" t="s">
        <v>800</v>
      </c>
      <c r="C132" s="99">
        <v>2</v>
      </c>
    </row>
    <row r="133" spans="1:3" ht="15.75" x14ac:dyDescent="0.25">
      <c r="A133" s="98" t="s">
        <v>1018</v>
      </c>
      <c r="B133" s="99" t="s">
        <v>1019</v>
      </c>
      <c r="C133" s="99">
        <v>4</v>
      </c>
    </row>
    <row r="134" spans="1:3" ht="15.75" x14ac:dyDescent="0.25">
      <c r="A134" s="98" t="s">
        <v>1020</v>
      </c>
      <c r="B134" s="99" t="s">
        <v>1021</v>
      </c>
      <c r="C134" s="99">
        <v>1</v>
      </c>
    </row>
    <row r="135" spans="1:3" ht="15.75" x14ac:dyDescent="0.25">
      <c r="A135" s="98" t="s">
        <v>1022</v>
      </c>
      <c r="B135" s="99" t="s">
        <v>1023</v>
      </c>
      <c r="C135" s="99">
        <v>6</v>
      </c>
    </row>
    <row r="136" spans="1:3" ht="15.75" x14ac:dyDescent="0.25">
      <c r="A136" s="98" t="s">
        <v>1024</v>
      </c>
      <c r="B136" s="99" t="s">
        <v>1025</v>
      </c>
      <c r="C136" s="99">
        <v>5</v>
      </c>
    </row>
    <row r="137" spans="1:3" ht="15.75" x14ac:dyDescent="0.25">
      <c r="A137" s="98" t="s">
        <v>1026</v>
      </c>
      <c r="B137" s="99" t="s">
        <v>1027</v>
      </c>
      <c r="C137" s="99">
        <v>3</v>
      </c>
    </row>
    <row r="138" spans="1:3" ht="15.75" x14ac:dyDescent="0.25">
      <c r="A138" s="98" t="s">
        <v>1028</v>
      </c>
      <c r="B138" s="99" t="s">
        <v>1029</v>
      </c>
      <c r="C138" s="99">
        <v>3</v>
      </c>
    </row>
    <row r="139" spans="1:3" ht="15.75" x14ac:dyDescent="0.25">
      <c r="A139" s="98" t="s">
        <v>1030</v>
      </c>
      <c r="B139" s="99" t="s">
        <v>1031</v>
      </c>
      <c r="C139" s="99">
        <v>4</v>
      </c>
    </row>
    <row r="140" spans="1:3" ht="15.75" x14ac:dyDescent="0.25">
      <c r="A140" s="98" t="s">
        <v>1032</v>
      </c>
      <c r="B140" s="99" t="s">
        <v>1033</v>
      </c>
      <c r="C140" s="99">
        <v>4</v>
      </c>
    </row>
    <row r="141" spans="1:3" ht="15.75" x14ac:dyDescent="0.25">
      <c r="A141" s="98" t="s">
        <v>497</v>
      </c>
      <c r="B141" s="99" t="s">
        <v>1034</v>
      </c>
      <c r="C141" s="99">
        <v>6</v>
      </c>
    </row>
    <row r="142" spans="1:3" ht="15.75" x14ac:dyDescent="0.25">
      <c r="A142" s="98" t="s">
        <v>1035</v>
      </c>
      <c r="B142" s="99" t="s">
        <v>1036</v>
      </c>
      <c r="C142" s="99">
        <v>3</v>
      </c>
    </row>
    <row r="143" spans="1:3" ht="31.5" x14ac:dyDescent="0.25">
      <c r="A143" s="98" t="s">
        <v>1037</v>
      </c>
      <c r="B143" s="99" t="s">
        <v>1038</v>
      </c>
      <c r="C143" s="99">
        <v>5</v>
      </c>
    </row>
    <row r="144" spans="1:3" ht="15.75" x14ac:dyDescent="0.25">
      <c r="A144" s="98" t="s">
        <v>1039</v>
      </c>
      <c r="B144" s="99" t="s">
        <v>1040</v>
      </c>
      <c r="C144" s="99">
        <v>6</v>
      </c>
    </row>
    <row r="145" spans="1:3" ht="15.75" x14ac:dyDescent="0.25">
      <c r="A145" s="98" t="s">
        <v>1041</v>
      </c>
      <c r="B145" s="99" t="s">
        <v>1042</v>
      </c>
      <c r="C145" s="99">
        <v>4</v>
      </c>
    </row>
    <row r="146" spans="1:3" ht="15.75" x14ac:dyDescent="0.25">
      <c r="A146" s="98" t="s">
        <v>1043</v>
      </c>
      <c r="B146" s="99" t="s">
        <v>1044</v>
      </c>
      <c r="C146" s="99">
        <v>5</v>
      </c>
    </row>
    <row r="147" spans="1:3" ht="15.75" x14ac:dyDescent="0.25">
      <c r="A147" s="98" t="s">
        <v>1045</v>
      </c>
      <c r="B147" s="99" t="s">
        <v>1046</v>
      </c>
      <c r="C147" s="99">
        <v>4</v>
      </c>
    </row>
    <row r="148" spans="1:3" ht="15.75" x14ac:dyDescent="0.25">
      <c r="A148" s="98" t="s">
        <v>696</v>
      </c>
      <c r="B148" s="99" t="s">
        <v>1047</v>
      </c>
      <c r="C148" s="99">
        <v>4</v>
      </c>
    </row>
    <row r="149" spans="1:3" ht="15.75" x14ac:dyDescent="0.25">
      <c r="A149" s="98" t="s">
        <v>1048</v>
      </c>
      <c r="B149" s="99" t="s">
        <v>1049</v>
      </c>
      <c r="C149" s="99">
        <v>4</v>
      </c>
    </row>
    <row r="150" spans="1:3" ht="15.75" x14ac:dyDescent="0.25">
      <c r="A150" s="98" t="s">
        <v>1050</v>
      </c>
      <c r="B150" s="99" t="s">
        <v>1051</v>
      </c>
      <c r="C150" s="99">
        <v>5</v>
      </c>
    </row>
    <row r="151" spans="1:3" ht="15.75" x14ac:dyDescent="0.25">
      <c r="A151" s="98" t="s">
        <v>1052</v>
      </c>
      <c r="B151" s="99" t="s">
        <v>1053</v>
      </c>
      <c r="C151" s="99">
        <v>6</v>
      </c>
    </row>
    <row r="152" spans="1:3" ht="31.5" x14ac:dyDescent="0.25">
      <c r="A152" s="98" t="s">
        <v>1054</v>
      </c>
      <c r="B152" s="99" t="s">
        <v>1055</v>
      </c>
      <c r="C152" s="99">
        <v>5</v>
      </c>
    </row>
    <row r="153" spans="1:3" ht="15.75" x14ac:dyDescent="0.25">
      <c r="A153" s="98" t="s">
        <v>1056</v>
      </c>
      <c r="B153" s="99" t="s">
        <v>1057</v>
      </c>
      <c r="C153" s="99">
        <v>7</v>
      </c>
    </row>
    <row r="154" spans="1:3" ht="15.75" x14ac:dyDescent="0.25">
      <c r="A154" s="98" t="s">
        <v>1058</v>
      </c>
      <c r="B154" s="99" t="s">
        <v>1059</v>
      </c>
      <c r="C154" s="99">
        <v>6</v>
      </c>
    </row>
    <row r="155" spans="1:3" ht="15.75" x14ac:dyDescent="0.25">
      <c r="A155" s="98" t="s">
        <v>1060</v>
      </c>
      <c r="B155" s="99" t="s">
        <v>1061</v>
      </c>
      <c r="C155" s="99">
        <v>1</v>
      </c>
    </row>
    <row r="156" spans="1:3" ht="15.75" x14ac:dyDescent="0.25">
      <c r="A156" s="98" t="s">
        <v>1062</v>
      </c>
      <c r="B156" s="99" t="s">
        <v>1063</v>
      </c>
      <c r="C156" s="99">
        <v>6</v>
      </c>
    </row>
    <row r="157" spans="1:3" ht="31.5" x14ac:dyDescent="0.25">
      <c r="A157" s="98" t="s">
        <v>1064</v>
      </c>
      <c r="B157" s="99" t="s">
        <v>1065</v>
      </c>
      <c r="C157" s="99">
        <v>6</v>
      </c>
    </row>
    <row r="158" spans="1:3" ht="31.5" x14ac:dyDescent="0.25">
      <c r="A158" s="98" t="s">
        <v>1066</v>
      </c>
      <c r="B158" s="99" t="s">
        <v>1067</v>
      </c>
      <c r="C158" s="99">
        <v>6</v>
      </c>
    </row>
    <row r="159" spans="1:3" ht="15.75" x14ac:dyDescent="0.25">
      <c r="A159" s="98" t="s">
        <v>1068</v>
      </c>
      <c r="B159" s="99" t="s">
        <v>1069</v>
      </c>
      <c r="C159" s="99">
        <v>4</v>
      </c>
    </row>
    <row r="160" spans="1:3" ht="15.75" x14ac:dyDescent="0.25">
      <c r="A160" s="98" t="s">
        <v>1070</v>
      </c>
      <c r="B160" s="99" t="s">
        <v>1071</v>
      </c>
      <c r="C160" s="99">
        <v>6</v>
      </c>
    </row>
    <row r="161" spans="1:3" ht="15.75" x14ac:dyDescent="0.25">
      <c r="A161" s="98" t="s">
        <v>1072</v>
      </c>
      <c r="B161" s="99" t="s">
        <v>1073</v>
      </c>
      <c r="C161" s="99">
        <v>3</v>
      </c>
    </row>
    <row r="162" spans="1:3" ht="15.75" x14ac:dyDescent="0.25">
      <c r="A162" s="98" t="s">
        <v>1074</v>
      </c>
      <c r="B162" s="99" t="s">
        <v>1075</v>
      </c>
      <c r="C162" s="99">
        <v>4</v>
      </c>
    </row>
    <row r="163" spans="1:3" ht="15.75" x14ac:dyDescent="0.25">
      <c r="A163" s="98" t="s">
        <v>1076</v>
      </c>
      <c r="B163" s="99" t="s">
        <v>1077</v>
      </c>
      <c r="C163" s="99">
        <v>5</v>
      </c>
    </row>
    <row r="164" spans="1:3" ht="31.5" x14ac:dyDescent="0.25">
      <c r="A164" s="98" t="s">
        <v>1078</v>
      </c>
      <c r="B164" s="99" t="s">
        <v>1079</v>
      </c>
      <c r="C164" s="99">
        <v>3</v>
      </c>
    </row>
    <row r="165" spans="1:3" ht="15.75" x14ac:dyDescent="0.25">
      <c r="A165" s="98" t="s">
        <v>1080</v>
      </c>
      <c r="B165" s="99" t="s">
        <v>1081</v>
      </c>
      <c r="C165" s="99">
        <v>5</v>
      </c>
    </row>
    <row r="166" spans="1:3" ht="15.75" x14ac:dyDescent="0.25">
      <c r="A166" s="98" t="s">
        <v>1082</v>
      </c>
      <c r="B166" s="99" t="s">
        <v>1083</v>
      </c>
      <c r="C166" s="99">
        <v>5</v>
      </c>
    </row>
    <row r="167" spans="1:3" ht="15.75" x14ac:dyDescent="0.25">
      <c r="A167" s="98" t="s">
        <v>1084</v>
      </c>
      <c r="B167" s="99" t="s">
        <v>1085</v>
      </c>
      <c r="C167" s="99">
        <v>5</v>
      </c>
    </row>
    <row r="168" spans="1:3" ht="15.75" x14ac:dyDescent="0.25">
      <c r="A168" s="98" t="s">
        <v>1086</v>
      </c>
      <c r="B168" s="99" t="s">
        <v>1087</v>
      </c>
      <c r="C168" s="99">
        <v>5</v>
      </c>
    </row>
    <row r="169" spans="1:3" ht="15.75" x14ac:dyDescent="0.25">
      <c r="A169" s="98" t="s">
        <v>1088</v>
      </c>
      <c r="B169" s="99" t="s">
        <v>1089</v>
      </c>
      <c r="C169" s="99">
        <v>5</v>
      </c>
    </row>
    <row r="170" spans="1:3" ht="15.75" x14ac:dyDescent="0.25">
      <c r="A170" s="98" t="s">
        <v>215</v>
      </c>
      <c r="B170" s="99" t="s">
        <v>1090</v>
      </c>
      <c r="C170" s="99">
        <v>5</v>
      </c>
    </row>
    <row r="171" spans="1:3" ht="15.75" x14ac:dyDescent="0.25">
      <c r="A171" s="98" t="s">
        <v>1091</v>
      </c>
      <c r="B171" s="99" t="s">
        <v>1092</v>
      </c>
      <c r="C171" s="99">
        <v>6</v>
      </c>
    </row>
    <row r="172" spans="1:3" ht="15.75" x14ac:dyDescent="0.25">
      <c r="A172" s="98" t="s">
        <v>1093</v>
      </c>
      <c r="B172" s="99" t="s">
        <v>1094</v>
      </c>
      <c r="C172" s="99">
        <v>4</v>
      </c>
    </row>
    <row r="173" spans="1:3" ht="15.75" x14ac:dyDescent="0.25">
      <c r="A173" s="98" t="s">
        <v>1095</v>
      </c>
      <c r="B173" s="99" t="s">
        <v>1096</v>
      </c>
      <c r="C173" s="99">
        <v>3</v>
      </c>
    </row>
    <row r="174" spans="1:3" ht="15.75" x14ac:dyDescent="0.25">
      <c r="A174" s="98" t="s">
        <v>1097</v>
      </c>
      <c r="B174" s="99" t="s">
        <v>1098</v>
      </c>
      <c r="C174" s="99">
        <v>4</v>
      </c>
    </row>
    <row r="175" spans="1:3" ht="15.75" x14ac:dyDescent="0.25">
      <c r="A175" s="98" t="s">
        <v>1099</v>
      </c>
      <c r="B175" s="99" t="s">
        <v>1100</v>
      </c>
      <c r="C175" s="99">
        <v>6</v>
      </c>
    </row>
    <row r="176" spans="1:3" ht="31.5" x14ac:dyDescent="0.25">
      <c r="A176" s="98" t="s">
        <v>1101</v>
      </c>
      <c r="B176" s="99" t="s">
        <v>1102</v>
      </c>
      <c r="C176" s="99">
        <v>5</v>
      </c>
    </row>
    <row r="177" spans="1:3" ht="15.75" x14ac:dyDescent="0.25">
      <c r="A177" s="98" t="s">
        <v>1103</v>
      </c>
      <c r="B177" s="99" t="s">
        <v>1104</v>
      </c>
      <c r="C177" s="99">
        <v>3</v>
      </c>
    </row>
    <row r="178" spans="1:3" ht="15.75" x14ac:dyDescent="0.25">
      <c r="A178" s="98" t="s">
        <v>1105</v>
      </c>
      <c r="B178" s="99" t="s">
        <v>1106</v>
      </c>
      <c r="C178" s="99">
        <v>5</v>
      </c>
    </row>
    <row r="179" spans="1:3" ht="15.75" x14ac:dyDescent="0.25">
      <c r="A179" s="98" t="s">
        <v>1107</v>
      </c>
      <c r="B179" s="99" t="s">
        <v>1108</v>
      </c>
      <c r="C179" s="99">
        <v>5</v>
      </c>
    </row>
    <row r="180" spans="1:3" ht="15.75" x14ac:dyDescent="0.25">
      <c r="A180" s="98" t="s">
        <v>1109</v>
      </c>
      <c r="B180" s="99" t="s">
        <v>1110</v>
      </c>
      <c r="C180" s="99">
        <v>4</v>
      </c>
    </row>
    <row r="181" spans="1:3" ht="15.75" x14ac:dyDescent="0.25">
      <c r="A181" s="98" t="s">
        <v>1111</v>
      </c>
      <c r="B181" s="99" t="s">
        <v>800</v>
      </c>
      <c r="C181" s="99">
        <v>2</v>
      </c>
    </row>
    <row r="182" spans="1:3" ht="15.75" x14ac:dyDescent="0.25">
      <c r="A182" s="98" t="s">
        <v>1112</v>
      </c>
      <c r="B182" s="99" t="s">
        <v>1113</v>
      </c>
      <c r="C182" s="99">
        <v>3</v>
      </c>
    </row>
    <row r="183" spans="1:3" ht="15.75" x14ac:dyDescent="0.25">
      <c r="A183" s="98" t="s">
        <v>1114</v>
      </c>
      <c r="B183" s="99" t="s">
        <v>1115</v>
      </c>
      <c r="C183" s="99">
        <v>3</v>
      </c>
    </row>
    <row r="184" spans="1:3" ht="15.75" x14ac:dyDescent="0.25">
      <c r="A184" s="98" t="s">
        <v>1116</v>
      </c>
      <c r="B184" s="99" t="s">
        <v>1117</v>
      </c>
      <c r="C184" s="99">
        <v>5</v>
      </c>
    </row>
    <row r="185" spans="1:3" ht="15.75" x14ac:dyDescent="0.25">
      <c r="A185" s="98" t="s">
        <v>1118</v>
      </c>
      <c r="B185" s="99" t="s">
        <v>1119</v>
      </c>
      <c r="C185" s="99">
        <v>5</v>
      </c>
    </row>
    <row r="186" spans="1:3" ht="15.75" x14ac:dyDescent="0.25">
      <c r="A186" s="98" t="s">
        <v>1120</v>
      </c>
      <c r="B186" s="99" t="s">
        <v>1121</v>
      </c>
      <c r="C186" s="99">
        <v>2</v>
      </c>
    </row>
    <row r="187" spans="1:3" ht="15.75" x14ac:dyDescent="0.25">
      <c r="A187" s="98" t="s">
        <v>1122</v>
      </c>
      <c r="B187" s="99" t="s">
        <v>1123</v>
      </c>
      <c r="C187" s="99">
        <v>3</v>
      </c>
    </row>
    <row r="188" spans="1:3" ht="15.75" x14ac:dyDescent="0.25">
      <c r="A188" s="98" t="s">
        <v>1124</v>
      </c>
      <c r="B188" s="99" t="s">
        <v>1125</v>
      </c>
      <c r="C188" s="99">
        <v>4</v>
      </c>
    </row>
    <row r="189" spans="1:3" ht="15.75" x14ac:dyDescent="0.25">
      <c r="A189" s="98" t="s">
        <v>1126</v>
      </c>
      <c r="B189" s="99" t="s">
        <v>1127</v>
      </c>
      <c r="C189" s="99">
        <v>2</v>
      </c>
    </row>
    <row r="190" spans="1:3" ht="15.75" x14ac:dyDescent="0.25">
      <c r="A190" s="98" t="s">
        <v>1128</v>
      </c>
      <c r="B190" s="99" t="s">
        <v>1129</v>
      </c>
      <c r="C190" s="99">
        <v>2</v>
      </c>
    </row>
    <row r="191" spans="1:3" ht="15.75" x14ac:dyDescent="0.25">
      <c r="A191" s="98" t="s">
        <v>1130</v>
      </c>
      <c r="B191" s="99" t="s">
        <v>1131</v>
      </c>
      <c r="C191" s="99">
        <v>5</v>
      </c>
    </row>
    <row r="192" spans="1:3" ht="15.75" x14ac:dyDescent="0.25">
      <c r="A192" s="98" t="s">
        <v>1132</v>
      </c>
      <c r="B192" s="99" t="s">
        <v>800</v>
      </c>
      <c r="C192" s="99">
        <v>2</v>
      </c>
    </row>
    <row r="193" spans="1:3" ht="15.75" x14ac:dyDescent="0.25">
      <c r="A193" s="98" t="s">
        <v>1133</v>
      </c>
      <c r="B193" s="99" t="s">
        <v>1134</v>
      </c>
      <c r="C193" s="99">
        <v>3</v>
      </c>
    </row>
    <row r="194" spans="1:3" ht="31.5" x14ac:dyDescent="0.25">
      <c r="A194" s="98" t="s">
        <v>1135</v>
      </c>
      <c r="B194" s="99" t="s">
        <v>1136</v>
      </c>
      <c r="C194" s="99">
        <v>3</v>
      </c>
    </row>
    <row r="195" spans="1:3" ht="31.5" x14ac:dyDescent="0.25">
      <c r="A195" s="98" t="s">
        <v>1137</v>
      </c>
      <c r="B195" s="99" t="s">
        <v>1138</v>
      </c>
      <c r="C195" s="99">
        <v>3</v>
      </c>
    </row>
    <row r="196" spans="1:3" ht="15.75" x14ac:dyDescent="0.25">
      <c r="A196" s="98" t="s">
        <v>1139</v>
      </c>
      <c r="B196" s="99" t="s">
        <v>1140</v>
      </c>
      <c r="C196" s="99">
        <v>5</v>
      </c>
    </row>
    <row r="197" spans="1:3" ht="15.75" x14ac:dyDescent="0.25">
      <c r="A197" s="98" t="s">
        <v>1141</v>
      </c>
      <c r="B197" s="99" t="s">
        <v>1142</v>
      </c>
      <c r="C197" s="99">
        <v>4</v>
      </c>
    </row>
    <row r="198" spans="1:3" ht="15.75" x14ac:dyDescent="0.25">
      <c r="A198" s="98" t="s">
        <v>1143</v>
      </c>
      <c r="B198" s="99" t="s">
        <v>800</v>
      </c>
      <c r="C198" s="99">
        <v>2</v>
      </c>
    </row>
    <row r="199" spans="1:3" ht="15.75" x14ac:dyDescent="0.25">
      <c r="A199" s="98" t="s">
        <v>1144</v>
      </c>
      <c r="B199" s="99" t="s">
        <v>1145</v>
      </c>
      <c r="C199" s="99">
        <v>1</v>
      </c>
    </row>
    <row r="200" spans="1:3" ht="15.75" x14ac:dyDescent="0.25">
      <c r="A200" s="98" t="s">
        <v>1146</v>
      </c>
      <c r="B200" s="99" t="s">
        <v>1147</v>
      </c>
      <c r="C200" s="99">
        <v>4</v>
      </c>
    </row>
    <row r="201" spans="1:3" ht="15.75" x14ac:dyDescent="0.25">
      <c r="A201" s="98" t="s">
        <v>1148</v>
      </c>
      <c r="B201" s="99" t="s">
        <v>1149</v>
      </c>
      <c r="C201" s="99">
        <v>3</v>
      </c>
    </row>
    <row r="202" spans="1:3" ht="15.75" x14ac:dyDescent="0.25">
      <c r="A202" s="98" t="s">
        <v>1150</v>
      </c>
      <c r="B202" s="99" t="s">
        <v>1151</v>
      </c>
      <c r="C202" s="99">
        <v>4</v>
      </c>
    </row>
    <row r="203" spans="1:3" ht="15.75" x14ac:dyDescent="0.25">
      <c r="A203" s="98" t="s">
        <v>1152</v>
      </c>
      <c r="B203" s="99" t="s">
        <v>1153</v>
      </c>
      <c r="C203" s="99">
        <v>4</v>
      </c>
    </row>
    <row r="204" spans="1:3" ht="15.75" x14ac:dyDescent="0.25">
      <c r="A204" s="98" t="s">
        <v>1154</v>
      </c>
      <c r="B204" s="99" t="s">
        <v>1155</v>
      </c>
      <c r="C204" s="99">
        <v>4</v>
      </c>
    </row>
    <row r="205" spans="1:3" ht="15.75" x14ac:dyDescent="0.25">
      <c r="A205" s="98" t="s">
        <v>1156</v>
      </c>
      <c r="B205" s="99" t="s">
        <v>1157</v>
      </c>
      <c r="C205" s="99">
        <v>2</v>
      </c>
    </row>
    <row r="206" spans="1:3" ht="15.75" x14ac:dyDescent="0.25">
      <c r="A206" s="98" t="s">
        <v>1158</v>
      </c>
      <c r="B206" s="99" t="s">
        <v>1159</v>
      </c>
      <c r="C206" s="99">
        <v>3</v>
      </c>
    </row>
    <row r="207" spans="1:3" ht="15.75" x14ac:dyDescent="0.25">
      <c r="A207" s="98" t="s">
        <v>1160</v>
      </c>
      <c r="B207" s="99" t="s">
        <v>1161</v>
      </c>
      <c r="C207" s="99">
        <v>4</v>
      </c>
    </row>
    <row r="208" spans="1:3" ht="15.75" x14ac:dyDescent="0.25">
      <c r="A208" s="98" t="s">
        <v>1162</v>
      </c>
      <c r="B208" s="99" t="s">
        <v>1163</v>
      </c>
      <c r="C208" s="99">
        <v>2</v>
      </c>
    </row>
    <row r="209" spans="1:3" ht="15.75" x14ac:dyDescent="0.25">
      <c r="A209" s="98" t="s">
        <v>1164</v>
      </c>
      <c r="B209" s="99" t="s">
        <v>1165</v>
      </c>
      <c r="C209" s="99">
        <v>4</v>
      </c>
    </row>
    <row r="210" spans="1:3" ht="15.75" x14ac:dyDescent="0.25">
      <c r="A210" s="98" t="s">
        <v>1166</v>
      </c>
      <c r="B210" s="99" t="s">
        <v>1167</v>
      </c>
      <c r="C210" s="99">
        <v>4</v>
      </c>
    </row>
    <row r="211" spans="1:3" ht="15.75" x14ac:dyDescent="0.25">
      <c r="A211" s="98" t="s">
        <v>1168</v>
      </c>
      <c r="B211" s="99" t="s">
        <v>1169</v>
      </c>
      <c r="C211" s="99">
        <v>4</v>
      </c>
    </row>
    <row r="212" spans="1:3" ht="15.75" x14ac:dyDescent="0.25">
      <c r="A212" s="98" t="s">
        <v>1170</v>
      </c>
      <c r="B212" s="99" t="s">
        <v>1171</v>
      </c>
      <c r="C212" s="99">
        <v>3</v>
      </c>
    </row>
    <row r="213" spans="1:3" ht="15.75" x14ac:dyDescent="0.25">
      <c r="A213" s="98" t="s">
        <v>1172</v>
      </c>
      <c r="B213" s="99" t="s">
        <v>800</v>
      </c>
      <c r="C213" s="99">
        <v>2</v>
      </c>
    </row>
    <row r="214" spans="1:3" ht="15.75" x14ac:dyDescent="0.25">
      <c r="A214" s="98" t="s">
        <v>1173</v>
      </c>
      <c r="B214" s="99" t="s">
        <v>1174</v>
      </c>
      <c r="C214" s="99">
        <v>1</v>
      </c>
    </row>
    <row r="215" spans="1:3" ht="15.75" x14ac:dyDescent="0.25">
      <c r="A215" s="98" t="s">
        <v>1175</v>
      </c>
      <c r="B215" s="99" t="s">
        <v>1176</v>
      </c>
      <c r="C215" s="99">
        <v>4</v>
      </c>
    </row>
    <row r="216" spans="1:3" ht="15.75" x14ac:dyDescent="0.25">
      <c r="A216" s="98" t="s">
        <v>1177</v>
      </c>
      <c r="B216" s="99" t="s">
        <v>1178</v>
      </c>
      <c r="C216" s="99">
        <v>4</v>
      </c>
    </row>
    <row r="217" spans="1:3" ht="15.75" x14ac:dyDescent="0.25">
      <c r="A217" s="98" t="s">
        <v>1179</v>
      </c>
      <c r="B217" s="99" t="s">
        <v>1180</v>
      </c>
      <c r="C217" s="99">
        <v>4</v>
      </c>
    </row>
    <row r="218" spans="1:3" ht="31.5" x14ac:dyDescent="0.25">
      <c r="A218" s="98" t="s">
        <v>1181</v>
      </c>
      <c r="B218" s="99" t="s">
        <v>1182</v>
      </c>
      <c r="C218" s="99">
        <v>4</v>
      </c>
    </row>
    <row r="219" spans="1:3" ht="15.75" x14ac:dyDescent="0.25">
      <c r="A219" s="98" t="s">
        <v>1183</v>
      </c>
      <c r="B219" s="99" t="s">
        <v>1184</v>
      </c>
      <c r="C219" s="99">
        <v>2</v>
      </c>
    </row>
    <row r="220" spans="1:3" ht="15.75" x14ac:dyDescent="0.25">
      <c r="A220" s="98" t="s">
        <v>1185</v>
      </c>
      <c r="B220" s="99" t="s">
        <v>1186</v>
      </c>
      <c r="C220" s="99">
        <v>1</v>
      </c>
    </row>
    <row r="221" spans="1:3" ht="15.75" x14ac:dyDescent="0.25">
      <c r="A221" s="98" t="s">
        <v>1187</v>
      </c>
      <c r="B221" s="99" t="s">
        <v>1188</v>
      </c>
      <c r="C221" s="99">
        <v>1</v>
      </c>
    </row>
    <row r="222" spans="1:3" ht="31.5" x14ac:dyDescent="0.25">
      <c r="A222" s="98" t="s">
        <v>1189</v>
      </c>
      <c r="B222" s="99" t="s">
        <v>1190</v>
      </c>
      <c r="C222" s="99">
        <v>4</v>
      </c>
    </row>
    <row r="223" spans="1:3" ht="15.75" x14ac:dyDescent="0.25">
      <c r="A223" s="98" t="s">
        <v>1191</v>
      </c>
      <c r="B223" s="99" t="s">
        <v>1192</v>
      </c>
      <c r="C223" s="99">
        <v>7</v>
      </c>
    </row>
    <row r="224" spans="1:3" ht="15.75" x14ac:dyDescent="0.25">
      <c r="A224" s="98" t="s">
        <v>1193</v>
      </c>
      <c r="B224" s="99" t="s">
        <v>1194</v>
      </c>
      <c r="C224" s="99">
        <v>5</v>
      </c>
    </row>
    <row r="225" spans="1:3" ht="15.75" x14ac:dyDescent="0.25">
      <c r="A225" s="98" t="s">
        <v>270</v>
      </c>
      <c r="B225" s="99" t="s">
        <v>1195</v>
      </c>
      <c r="C225" s="99">
        <v>6</v>
      </c>
    </row>
    <row r="226" spans="1:3" ht="15.75" x14ac:dyDescent="0.25">
      <c r="A226" s="98" t="s">
        <v>688</v>
      </c>
      <c r="B226" s="99" t="s">
        <v>1196</v>
      </c>
      <c r="C226" s="99">
        <v>5</v>
      </c>
    </row>
    <row r="227" spans="1:3" ht="15.75" x14ac:dyDescent="0.25">
      <c r="A227" s="98" t="s">
        <v>1197</v>
      </c>
      <c r="B227" s="99" t="s">
        <v>1198</v>
      </c>
      <c r="C227" s="99">
        <v>2</v>
      </c>
    </row>
    <row r="228" spans="1:3" ht="15.75" x14ac:dyDescent="0.25">
      <c r="A228" s="98" t="s">
        <v>689</v>
      </c>
      <c r="B228" s="99" t="s">
        <v>1199</v>
      </c>
      <c r="C228" s="99">
        <v>3</v>
      </c>
    </row>
    <row r="229" spans="1:3" ht="15.75" x14ac:dyDescent="0.25">
      <c r="A229" s="98" t="s">
        <v>1200</v>
      </c>
      <c r="B229" s="99" t="s">
        <v>1201</v>
      </c>
      <c r="C229" s="99">
        <v>1</v>
      </c>
    </row>
    <row r="230" spans="1:3" ht="15.75" x14ac:dyDescent="0.25">
      <c r="A230" s="98" t="s">
        <v>1202</v>
      </c>
      <c r="B230" s="99" t="s">
        <v>1203</v>
      </c>
      <c r="C230" s="99">
        <v>7</v>
      </c>
    </row>
    <row r="231" spans="1:3" ht="15.75" x14ac:dyDescent="0.25">
      <c r="A231" s="98" t="s">
        <v>1204</v>
      </c>
      <c r="B231" s="99" t="s">
        <v>1205</v>
      </c>
      <c r="C231" s="99">
        <v>2</v>
      </c>
    </row>
    <row r="232" spans="1:3" ht="15.75" x14ac:dyDescent="0.25">
      <c r="A232" s="98" t="s">
        <v>1206</v>
      </c>
      <c r="B232" s="99" t="s">
        <v>1207</v>
      </c>
      <c r="C232" s="99">
        <v>5</v>
      </c>
    </row>
    <row r="233" spans="1:3" ht="15.75" x14ac:dyDescent="0.25">
      <c r="A233" s="98" t="s">
        <v>1208</v>
      </c>
      <c r="B233" s="99" t="s">
        <v>800</v>
      </c>
      <c r="C233" s="99">
        <v>2</v>
      </c>
    </row>
    <row r="234" spans="1:3" ht="15.75" x14ac:dyDescent="0.25">
      <c r="A234" s="98" t="s">
        <v>1209</v>
      </c>
      <c r="B234" s="99" t="s">
        <v>1210</v>
      </c>
      <c r="C234" s="99">
        <v>6</v>
      </c>
    </row>
    <row r="235" spans="1:3" ht="15.75" x14ac:dyDescent="0.25">
      <c r="A235" s="98" t="s">
        <v>687</v>
      </c>
      <c r="B235" s="99" t="s">
        <v>1211</v>
      </c>
      <c r="C235" s="99">
        <v>4</v>
      </c>
    </row>
    <row r="236" spans="1:3" ht="15.75" x14ac:dyDescent="0.25">
      <c r="A236" s="98" t="s">
        <v>1212</v>
      </c>
      <c r="B236" s="99" t="s">
        <v>1213</v>
      </c>
      <c r="C236" s="99">
        <v>6</v>
      </c>
    </row>
    <row r="237" spans="1:3" ht="15.75" x14ac:dyDescent="0.25">
      <c r="A237" s="98" t="s">
        <v>1214</v>
      </c>
      <c r="B237" s="99" t="s">
        <v>1215</v>
      </c>
      <c r="C237" s="99">
        <v>4</v>
      </c>
    </row>
    <row r="238" spans="1:3" ht="15.75" x14ac:dyDescent="0.25">
      <c r="A238" s="98" t="s">
        <v>1216</v>
      </c>
      <c r="B238" s="99" t="s">
        <v>1217</v>
      </c>
      <c r="C238" s="99">
        <v>6</v>
      </c>
    </row>
    <row r="239" spans="1:3" ht="15.75" x14ac:dyDescent="0.25">
      <c r="A239" s="98" t="s">
        <v>1218</v>
      </c>
      <c r="B239" s="99" t="s">
        <v>1219</v>
      </c>
      <c r="C239" s="99">
        <v>4</v>
      </c>
    </row>
    <row r="240" spans="1:3" ht="15.75" x14ac:dyDescent="0.25">
      <c r="A240" s="98" t="s">
        <v>1220</v>
      </c>
      <c r="B240" s="99" t="s">
        <v>1221</v>
      </c>
      <c r="C240" s="99">
        <v>7</v>
      </c>
    </row>
    <row r="241" spans="1:3" ht="15.75" x14ac:dyDescent="0.25">
      <c r="A241" s="98" t="s">
        <v>1222</v>
      </c>
      <c r="B241" s="99" t="s">
        <v>1223</v>
      </c>
      <c r="C241" s="99">
        <v>8</v>
      </c>
    </row>
    <row r="242" spans="1:3" ht="15.75" x14ac:dyDescent="0.25">
      <c r="A242" s="98" t="s">
        <v>656</v>
      </c>
      <c r="B242" s="99" t="s">
        <v>1224</v>
      </c>
      <c r="C242" s="99">
        <v>6</v>
      </c>
    </row>
    <row r="243" spans="1:3" ht="15.75" x14ac:dyDescent="0.25">
      <c r="A243" s="98" t="s">
        <v>1225</v>
      </c>
      <c r="B243" s="99" t="s">
        <v>1226</v>
      </c>
      <c r="C243" s="99">
        <v>5</v>
      </c>
    </row>
    <row r="244" spans="1:3" ht="15.75" x14ac:dyDescent="0.25">
      <c r="A244" s="98" t="s">
        <v>417</v>
      </c>
      <c r="B244" s="99" t="s">
        <v>416</v>
      </c>
      <c r="C244" s="99">
        <v>6</v>
      </c>
    </row>
    <row r="245" spans="1:3" ht="31.5" x14ac:dyDescent="0.25">
      <c r="A245" s="98" t="s">
        <v>1227</v>
      </c>
      <c r="B245" s="99" t="s">
        <v>1228</v>
      </c>
      <c r="C245" s="99">
        <v>1</v>
      </c>
    </row>
    <row r="246" spans="1:3" ht="15.75" x14ac:dyDescent="0.25">
      <c r="A246" s="98" t="s">
        <v>1229</v>
      </c>
      <c r="B246" s="99" t="s">
        <v>1230</v>
      </c>
      <c r="C246" s="99">
        <v>4</v>
      </c>
    </row>
    <row r="247" spans="1:3" ht="15.75" x14ac:dyDescent="0.25">
      <c r="A247" s="98" t="s">
        <v>1231</v>
      </c>
      <c r="B247" s="99" t="s">
        <v>1232</v>
      </c>
      <c r="C247" s="99">
        <v>5</v>
      </c>
    </row>
    <row r="248" spans="1:3" ht="15.75" x14ac:dyDescent="0.25">
      <c r="A248" s="98" t="s">
        <v>1233</v>
      </c>
      <c r="B248" s="99" t="s">
        <v>800</v>
      </c>
      <c r="C248" s="99">
        <v>2</v>
      </c>
    </row>
    <row r="249" spans="1:3" ht="15.75" x14ac:dyDescent="0.25">
      <c r="A249" s="98" t="s">
        <v>1234</v>
      </c>
      <c r="B249" s="99" t="s">
        <v>1235</v>
      </c>
      <c r="C249" s="99">
        <v>8</v>
      </c>
    </row>
    <row r="250" spans="1:3" ht="15.75" x14ac:dyDescent="0.25">
      <c r="A250" s="98" t="s">
        <v>1236</v>
      </c>
      <c r="B250" s="99" t="s">
        <v>1237</v>
      </c>
      <c r="C250" s="99">
        <v>8</v>
      </c>
    </row>
    <row r="251" spans="1:3" ht="31.5" x14ac:dyDescent="0.25">
      <c r="A251" s="98" t="s">
        <v>1238</v>
      </c>
      <c r="B251" s="99" t="s">
        <v>1239</v>
      </c>
      <c r="C251" s="99">
        <v>7</v>
      </c>
    </row>
    <row r="252" spans="1:3" ht="15.75" x14ac:dyDescent="0.25">
      <c r="A252" s="98" t="s">
        <v>1240</v>
      </c>
      <c r="B252" s="99" t="s">
        <v>1241</v>
      </c>
      <c r="C252" s="99">
        <v>5</v>
      </c>
    </row>
    <row r="253" spans="1:3" ht="15.75" x14ac:dyDescent="0.25">
      <c r="A253" s="98" t="s">
        <v>1242</v>
      </c>
      <c r="B253" s="99" t="s">
        <v>1243</v>
      </c>
      <c r="C253" s="99">
        <v>7</v>
      </c>
    </row>
    <row r="254" spans="1:3" ht="31.5" x14ac:dyDescent="0.25">
      <c r="A254" s="98" t="s">
        <v>1244</v>
      </c>
      <c r="B254" s="99" t="s">
        <v>1245</v>
      </c>
      <c r="C254" s="99">
        <v>4</v>
      </c>
    </row>
    <row r="255" spans="1:3" ht="15.75" x14ac:dyDescent="0.25">
      <c r="A255" s="98" t="s">
        <v>1246</v>
      </c>
      <c r="B255" s="99" t="s">
        <v>1247</v>
      </c>
      <c r="C255" s="99">
        <v>4</v>
      </c>
    </row>
    <row r="256" spans="1:3" ht="15.75" x14ac:dyDescent="0.25">
      <c r="A256" s="98" t="s">
        <v>1248</v>
      </c>
      <c r="B256" s="99" t="s">
        <v>1249</v>
      </c>
      <c r="C256" s="99">
        <v>5</v>
      </c>
    </row>
    <row r="257" spans="1:3" ht="31.5" x14ac:dyDescent="0.25">
      <c r="A257" s="98" t="s">
        <v>1250</v>
      </c>
      <c r="B257" s="99" t="s">
        <v>1251</v>
      </c>
      <c r="C257" s="99">
        <v>8</v>
      </c>
    </row>
    <row r="258" spans="1:3" ht="15.75" x14ac:dyDescent="0.25">
      <c r="A258" s="98" t="s">
        <v>1252</v>
      </c>
      <c r="B258" s="99" t="s">
        <v>1253</v>
      </c>
      <c r="C258" s="99">
        <v>4</v>
      </c>
    </row>
    <row r="259" spans="1:3" ht="15.75" x14ac:dyDescent="0.25">
      <c r="A259" s="98" t="s">
        <v>1254</v>
      </c>
      <c r="B259" s="99" t="s">
        <v>800</v>
      </c>
      <c r="C259" s="99">
        <v>3</v>
      </c>
    </row>
    <row r="260" spans="1:3" ht="15.75" x14ac:dyDescent="0.25">
      <c r="A260" s="98" t="s">
        <v>1255</v>
      </c>
      <c r="B260" s="99" t="s">
        <v>1256</v>
      </c>
      <c r="C260" s="99">
        <v>5</v>
      </c>
    </row>
    <row r="261" spans="1:3" ht="31.5" x14ac:dyDescent="0.25">
      <c r="A261" s="98" t="s">
        <v>1257</v>
      </c>
      <c r="B261" s="99" t="s">
        <v>1258</v>
      </c>
      <c r="C261" s="99">
        <v>8</v>
      </c>
    </row>
    <row r="262" spans="1:3" ht="15.75" x14ac:dyDescent="0.25">
      <c r="A262" s="98" t="s">
        <v>1259</v>
      </c>
      <c r="B262" s="99" t="s">
        <v>1260</v>
      </c>
      <c r="C262" s="99">
        <v>5</v>
      </c>
    </row>
    <row r="263" spans="1:3" ht="15.75" x14ac:dyDescent="0.25">
      <c r="A263" s="98" t="s">
        <v>1261</v>
      </c>
      <c r="B263" s="99" t="s">
        <v>1262</v>
      </c>
      <c r="C263" s="99">
        <v>4</v>
      </c>
    </row>
    <row r="264" spans="1:3" ht="31.5" x14ac:dyDescent="0.25">
      <c r="A264" s="98" t="s">
        <v>1263</v>
      </c>
      <c r="B264" s="99" t="s">
        <v>1264</v>
      </c>
      <c r="C264" s="99">
        <v>4</v>
      </c>
    </row>
    <row r="265" spans="1:3" ht="15.75" x14ac:dyDescent="0.25">
      <c r="A265" s="98" t="s">
        <v>1265</v>
      </c>
      <c r="B265" s="99" t="s">
        <v>1266</v>
      </c>
      <c r="C265" s="99">
        <v>5</v>
      </c>
    </row>
    <row r="266" spans="1:3" ht="15.75" x14ac:dyDescent="0.25">
      <c r="A266" s="98" t="s">
        <v>1267</v>
      </c>
      <c r="B266" s="99" t="s">
        <v>1268</v>
      </c>
      <c r="C266" s="99">
        <v>6</v>
      </c>
    </row>
    <row r="267" spans="1:3" ht="15.75" x14ac:dyDescent="0.25">
      <c r="A267" s="98" t="s">
        <v>692</v>
      </c>
      <c r="B267" s="99" t="s">
        <v>1269</v>
      </c>
      <c r="C267" s="99">
        <v>5</v>
      </c>
    </row>
    <row r="268" spans="1:3" ht="15.75" x14ac:dyDescent="0.25">
      <c r="A268" s="98" t="s">
        <v>1270</v>
      </c>
      <c r="B268" s="99" t="s">
        <v>1271</v>
      </c>
      <c r="C268" s="99">
        <v>6</v>
      </c>
    </row>
    <row r="269" spans="1:3" ht="31.5" x14ac:dyDescent="0.25">
      <c r="A269" s="98" t="s">
        <v>1272</v>
      </c>
      <c r="B269" s="99" t="s">
        <v>1273</v>
      </c>
      <c r="C269" s="99">
        <v>8</v>
      </c>
    </row>
    <row r="270" spans="1:3" ht="31.5" x14ac:dyDescent="0.25">
      <c r="A270" s="98" t="s">
        <v>1274</v>
      </c>
      <c r="B270" s="99" t="s">
        <v>1275</v>
      </c>
      <c r="C270" s="99">
        <v>7</v>
      </c>
    </row>
    <row r="271" spans="1:3" ht="15.75" x14ac:dyDescent="0.25">
      <c r="A271" s="98" t="s">
        <v>1276</v>
      </c>
      <c r="B271" s="99" t="s">
        <v>1277</v>
      </c>
      <c r="C271" s="99">
        <v>6</v>
      </c>
    </row>
    <row r="272" spans="1:3" ht="15.75" x14ac:dyDescent="0.25">
      <c r="A272" s="98" t="s">
        <v>1278</v>
      </c>
      <c r="B272" s="99" t="s">
        <v>1279</v>
      </c>
      <c r="C272" s="99">
        <v>8</v>
      </c>
    </row>
    <row r="273" spans="1:3" ht="31.5" x14ac:dyDescent="0.25">
      <c r="A273" s="98" t="s">
        <v>304</v>
      </c>
      <c r="B273" s="99" t="s">
        <v>1280</v>
      </c>
      <c r="C273" s="99">
        <v>4</v>
      </c>
    </row>
    <row r="274" spans="1:3" ht="15.75" x14ac:dyDescent="0.25">
      <c r="A274" s="98" t="s">
        <v>1281</v>
      </c>
      <c r="B274" s="99" t="s">
        <v>1282</v>
      </c>
      <c r="C274" s="99">
        <v>8</v>
      </c>
    </row>
    <row r="275" spans="1:3" ht="15.75" x14ac:dyDescent="0.25">
      <c r="A275" s="98" t="s">
        <v>1283</v>
      </c>
      <c r="B275" s="99" t="s">
        <v>1284</v>
      </c>
      <c r="C275" s="99">
        <v>6</v>
      </c>
    </row>
    <row r="276" spans="1:3" ht="15.75" x14ac:dyDescent="0.25">
      <c r="A276" s="98" t="s">
        <v>1285</v>
      </c>
      <c r="B276" s="99" t="s">
        <v>1286</v>
      </c>
      <c r="C276" s="99">
        <v>6</v>
      </c>
    </row>
    <row r="277" spans="1:3" ht="15.75" x14ac:dyDescent="0.25">
      <c r="A277" s="98" t="s">
        <v>1287</v>
      </c>
      <c r="B277" s="99" t="s">
        <v>1288</v>
      </c>
      <c r="C277" s="99">
        <v>6</v>
      </c>
    </row>
    <row r="278" spans="1:3" ht="15.75" x14ac:dyDescent="0.25">
      <c r="A278" s="98" t="s">
        <v>1289</v>
      </c>
      <c r="B278" s="99" t="s">
        <v>1290</v>
      </c>
      <c r="C278" s="99">
        <v>4</v>
      </c>
    </row>
    <row r="279" spans="1:3" ht="15.75" x14ac:dyDescent="0.25">
      <c r="A279" s="98" t="s">
        <v>1291</v>
      </c>
      <c r="B279" s="99" t="s">
        <v>800</v>
      </c>
      <c r="C279" s="99">
        <v>2</v>
      </c>
    </row>
    <row r="280" spans="1:3" ht="15.75" x14ac:dyDescent="0.25">
      <c r="A280" s="98" t="s">
        <v>1292</v>
      </c>
      <c r="B280" s="99" t="s">
        <v>1293</v>
      </c>
      <c r="C280" s="99">
        <v>2</v>
      </c>
    </row>
    <row r="281" spans="1:3" ht="15.75" x14ac:dyDescent="0.25">
      <c r="A281" s="98" t="s">
        <v>1294</v>
      </c>
      <c r="B281" s="99" t="s">
        <v>1295</v>
      </c>
      <c r="C281" s="99">
        <v>5</v>
      </c>
    </row>
    <row r="282" spans="1:3" ht="15.75" x14ac:dyDescent="0.25">
      <c r="A282" s="98" t="s">
        <v>1296</v>
      </c>
      <c r="B282" s="99" t="s">
        <v>1297</v>
      </c>
      <c r="C282" s="99">
        <v>5</v>
      </c>
    </row>
    <row r="283" spans="1:3" ht="15.75" x14ac:dyDescent="0.25">
      <c r="A283" s="98" t="s">
        <v>1298</v>
      </c>
      <c r="B283" s="99" t="s">
        <v>1299</v>
      </c>
      <c r="C283" s="99">
        <v>4</v>
      </c>
    </row>
    <row r="284" spans="1:3" ht="31.5" x14ac:dyDescent="0.25">
      <c r="A284" s="98" t="s">
        <v>1300</v>
      </c>
      <c r="B284" s="99" t="s">
        <v>1301</v>
      </c>
      <c r="C284" s="99">
        <v>4</v>
      </c>
    </row>
    <row r="285" spans="1:3" ht="15.75" x14ac:dyDescent="0.25">
      <c r="A285" s="98" t="s">
        <v>1302</v>
      </c>
      <c r="B285" s="99" t="s">
        <v>1303</v>
      </c>
      <c r="C285" s="99">
        <v>8</v>
      </c>
    </row>
    <row r="286" spans="1:3" ht="31.5" x14ac:dyDescent="0.25">
      <c r="A286" s="98" t="s">
        <v>1304</v>
      </c>
      <c r="B286" s="99" t="s">
        <v>1305</v>
      </c>
      <c r="C286" s="99">
        <v>7</v>
      </c>
    </row>
    <row r="287" spans="1:3" ht="31.5" x14ac:dyDescent="0.25">
      <c r="A287" s="98" t="s">
        <v>1306</v>
      </c>
      <c r="B287" s="99" t="s">
        <v>1307</v>
      </c>
      <c r="C287" s="99">
        <v>6</v>
      </c>
    </row>
    <row r="288" spans="1:3" ht="31.5" x14ac:dyDescent="0.25">
      <c r="A288" s="98" t="s">
        <v>1308</v>
      </c>
      <c r="B288" s="99" t="s">
        <v>1309</v>
      </c>
      <c r="C288" s="99">
        <v>8</v>
      </c>
    </row>
    <row r="289" spans="1:3" ht="31.5" x14ac:dyDescent="0.25">
      <c r="A289" s="98" t="s">
        <v>1310</v>
      </c>
      <c r="B289" s="99" t="s">
        <v>1311</v>
      </c>
      <c r="C289" s="99">
        <v>7</v>
      </c>
    </row>
    <row r="290" spans="1:3" ht="15.75" x14ac:dyDescent="0.25">
      <c r="A290" s="98" t="s">
        <v>1312</v>
      </c>
      <c r="B290" s="99" t="s">
        <v>1313</v>
      </c>
      <c r="C290" s="99">
        <v>6</v>
      </c>
    </row>
    <row r="291" spans="1:3" ht="31.5" x14ac:dyDescent="0.25">
      <c r="A291" s="98" t="s">
        <v>1314</v>
      </c>
      <c r="B291" s="99" t="s">
        <v>1315</v>
      </c>
      <c r="C291" s="99">
        <v>4</v>
      </c>
    </row>
    <row r="292" spans="1:3" ht="15.75" x14ac:dyDescent="0.25">
      <c r="A292" s="98" t="s">
        <v>1316</v>
      </c>
      <c r="B292" s="99" t="s">
        <v>1317</v>
      </c>
      <c r="C292" s="99">
        <v>4</v>
      </c>
    </row>
    <row r="293" spans="1:3" ht="15.75" x14ac:dyDescent="0.25">
      <c r="A293" s="98" t="s">
        <v>1318</v>
      </c>
      <c r="B293" s="99" t="s">
        <v>1319</v>
      </c>
      <c r="C293" s="99">
        <v>5</v>
      </c>
    </row>
    <row r="294" spans="1:3" ht="15.75" x14ac:dyDescent="0.25">
      <c r="A294" s="98" t="s">
        <v>1320</v>
      </c>
      <c r="B294" s="99" t="s">
        <v>1321</v>
      </c>
      <c r="C294" s="99">
        <v>1</v>
      </c>
    </row>
    <row r="295" spans="1:3" ht="15.75" x14ac:dyDescent="0.25">
      <c r="A295" s="98" t="s">
        <v>1322</v>
      </c>
      <c r="B295" s="99" t="s">
        <v>1323</v>
      </c>
      <c r="C295" s="99">
        <v>4</v>
      </c>
    </row>
    <row r="296" spans="1:3" ht="15.75" x14ac:dyDescent="0.25">
      <c r="A296" s="98" t="s">
        <v>1324</v>
      </c>
      <c r="B296" s="99" t="s">
        <v>1325</v>
      </c>
      <c r="C296" s="99">
        <v>7</v>
      </c>
    </row>
    <row r="297" spans="1:3" ht="15.75" x14ac:dyDescent="0.25">
      <c r="A297" s="98" t="s">
        <v>685</v>
      </c>
      <c r="B297" s="99" t="s">
        <v>1326</v>
      </c>
      <c r="C297" s="99">
        <v>6</v>
      </c>
    </row>
    <row r="298" spans="1:3" ht="15.75" x14ac:dyDescent="0.25">
      <c r="A298" s="98" t="s">
        <v>1327</v>
      </c>
      <c r="B298" s="99" t="s">
        <v>1328</v>
      </c>
      <c r="C298" s="99">
        <v>5</v>
      </c>
    </row>
    <row r="299" spans="1:3" ht="15.75" x14ac:dyDescent="0.25">
      <c r="A299" s="98" t="s">
        <v>1329</v>
      </c>
      <c r="B299" s="99" t="s">
        <v>1330</v>
      </c>
      <c r="C299" s="99">
        <v>5</v>
      </c>
    </row>
    <row r="300" spans="1:3" ht="15.75" x14ac:dyDescent="0.25">
      <c r="A300" s="98" t="s">
        <v>1331</v>
      </c>
      <c r="B300" s="99" t="s">
        <v>1332</v>
      </c>
      <c r="C300" s="99">
        <v>3</v>
      </c>
    </row>
    <row r="301" spans="1:3" ht="15.75" x14ac:dyDescent="0.25">
      <c r="A301" s="98" t="s">
        <v>1333</v>
      </c>
      <c r="B301" s="99" t="s">
        <v>1334</v>
      </c>
      <c r="C301" s="99">
        <v>6</v>
      </c>
    </row>
    <row r="302" spans="1:3" ht="15.75" x14ac:dyDescent="0.25">
      <c r="A302" s="98" t="s">
        <v>693</v>
      </c>
      <c r="B302" s="99" t="s">
        <v>1335</v>
      </c>
      <c r="C302" s="99">
        <v>5</v>
      </c>
    </row>
    <row r="303" spans="1:3" ht="15.75" x14ac:dyDescent="0.25">
      <c r="A303" s="98" t="s">
        <v>1336</v>
      </c>
      <c r="B303" s="99" t="s">
        <v>1337</v>
      </c>
      <c r="C303" s="99">
        <v>5</v>
      </c>
    </row>
    <row r="304" spans="1:3" ht="15.75" x14ac:dyDescent="0.25">
      <c r="A304" s="98" t="s">
        <v>1338</v>
      </c>
      <c r="B304" s="99" t="s">
        <v>1339</v>
      </c>
      <c r="C304" s="99">
        <v>6</v>
      </c>
    </row>
    <row r="305" spans="1:3" ht="15.75" x14ac:dyDescent="0.25">
      <c r="A305" s="98" t="s">
        <v>1340</v>
      </c>
      <c r="B305" s="99" t="s">
        <v>1341</v>
      </c>
      <c r="C305" s="99">
        <v>5</v>
      </c>
    </row>
    <row r="306" spans="1:3" ht="15.75" x14ac:dyDescent="0.25">
      <c r="A306" s="98" t="s">
        <v>1342</v>
      </c>
      <c r="B306" s="99" t="s">
        <v>1343</v>
      </c>
      <c r="C306" s="99">
        <v>5</v>
      </c>
    </row>
    <row r="307" spans="1:3" ht="15.75" x14ac:dyDescent="0.25">
      <c r="A307" s="98" t="s">
        <v>1344</v>
      </c>
      <c r="B307" s="99" t="s">
        <v>800</v>
      </c>
      <c r="C307" s="99">
        <v>2</v>
      </c>
    </row>
    <row r="308" spans="1:3" ht="31.5" x14ac:dyDescent="0.25">
      <c r="A308" s="98" t="s">
        <v>1345</v>
      </c>
      <c r="B308" s="99" t="s">
        <v>1346</v>
      </c>
      <c r="C308" s="99">
        <v>1</v>
      </c>
    </row>
    <row r="309" spans="1:3" ht="15.75" x14ac:dyDescent="0.25">
      <c r="A309" s="98" t="s">
        <v>1347</v>
      </c>
      <c r="B309" s="99" t="s">
        <v>1348</v>
      </c>
      <c r="C309" s="99">
        <v>4</v>
      </c>
    </row>
    <row r="310" spans="1:3" ht="15.75" x14ac:dyDescent="0.25">
      <c r="A310" s="98" t="s">
        <v>1349</v>
      </c>
      <c r="B310" s="99" t="s">
        <v>1350</v>
      </c>
      <c r="C310" s="99">
        <v>5</v>
      </c>
    </row>
    <row r="311" spans="1:3" ht="15.75" x14ac:dyDescent="0.25">
      <c r="A311" s="98" t="s">
        <v>1351</v>
      </c>
      <c r="B311" s="99" t="s">
        <v>1352</v>
      </c>
      <c r="C311" s="99">
        <v>3</v>
      </c>
    </row>
    <row r="312" spans="1:3" ht="15.75" x14ac:dyDescent="0.25">
      <c r="A312" s="98" t="s">
        <v>1353</v>
      </c>
      <c r="B312" s="99" t="s">
        <v>1354</v>
      </c>
      <c r="C312" s="99">
        <v>6</v>
      </c>
    </row>
    <row r="313" spans="1:3" ht="15.75" x14ac:dyDescent="0.25">
      <c r="A313" s="98" t="s">
        <v>1355</v>
      </c>
      <c r="B313" s="99" t="s">
        <v>1356</v>
      </c>
      <c r="C313" s="99">
        <v>4</v>
      </c>
    </row>
    <row r="314" spans="1:3" ht="15.75" x14ac:dyDescent="0.25">
      <c r="A314" s="98" t="s">
        <v>694</v>
      </c>
      <c r="B314" s="99" t="s">
        <v>1357</v>
      </c>
      <c r="C314" s="99">
        <v>5</v>
      </c>
    </row>
    <row r="315" spans="1:3" ht="15.75" x14ac:dyDescent="0.25">
      <c r="A315" s="98" t="s">
        <v>1358</v>
      </c>
      <c r="B315" s="99" t="s">
        <v>1359</v>
      </c>
      <c r="C315" s="99">
        <v>4</v>
      </c>
    </row>
    <row r="316" spans="1:3" ht="15.75" x14ac:dyDescent="0.25">
      <c r="A316" s="98" t="s">
        <v>224</v>
      </c>
      <c r="B316" s="99" t="s">
        <v>225</v>
      </c>
      <c r="C316" s="99">
        <v>6</v>
      </c>
    </row>
    <row r="317" spans="1:3" ht="15.75" x14ac:dyDescent="0.25">
      <c r="A317" s="98" t="s">
        <v>1360</v>
      </c>
      <c r="B317" s="99" t="s">
        <v>1361</v>
      </c>
      <c r="C317" s="99">
        <v>6</v>
      </c>
    </row>
    <row r="318" spans="1:3" ht="15.75" x14ac:dyDescent="0.25">
      <c r="A318" s="98" t="s">
        <v>1362</v>
      </c>
      <c r="B318" s="99" t="s">
        <v>1363</v>
      </c>
      <c r="C318" s="99">
        <v>4</v>
      </c>
    </row>
    <row r="319" spans="1:3" ht="15.75" x14ac:dyDescent="0.25">
      <c r="A319" s="98" t="s">
        <v>1364</v>
      </c>
      <c r="B319" s="99" t="s">
        <v>1365</v>
      </c>
      <c r="C319" s="99">
        <v>6</v>
      </c>
    </row>
    <row r="320" spans="1:3" ht="15.75" x14ac:dyDescent="0.25">
      <c r="A320" s="98" t="s">
        <v>1366</v>
      </c>
      <c r="B320" s="99" t="s">
        <v>1367</v>
      </c>
      <c r="C320" s="99">
        <v>3</v>
      </c>
    </row>
    <row r="321" spans="1:3" ht="15.75" x14ac:dyDescent="0.25">
      <c r="A321" s="98" t="s">
        <v>686</v>
      </c>
      <c r="B321" s="99" t="s">
        <v>1368</v>
      </c>
      <c r="C321" s="99">
        <v>5</v>
      </c>
    </row>
    <row r="322" spans="1:3" ht="15.75" x14ac:dyDescent="0.25">
      <c r="A322" s="98" t="s">
        <v>1369</v>
      </c>
      <c r="B322" s="99" t="s">
        <v>1370</v>
      </c>
      <c r="C322" s="99">
        <v>4</v>
      </c>
    </row>
    <row r="323" spans="1:3" ht="15.75" x14ac:dyDescent="0.25">
      <c r="A323" s="98" t="s">
        <v>1371</v>
      </c>
      <c r="B323" s="99" t="s">
        <v>1372</v>
      </c>
      <c r="C323" s="99">
        <v>3</v>
      </c>
    </row>
    <row r="324" spans="1:3" ht="15.75" x14ac:dyDescent="0.25">
      <c r="A324" s="98" t="s">
        <v>490</v>
      </c>
      <c r="B324" s="99" t="s">
        <v>1373</v>
      </c>
      <c r="C324" s="99">
        <v>4</v>
      </c>
    </row>
    <row r="325" spans="1:3" ht="15.75" x14ac:dyDescent="0.25">
      <c r="A325" s="98" t="s">
        <v>1374</v>
      </c>
      <c r="B325" s="99" t="s">
        <v>1375</v>
      </c>
      <c r="C325" s="99">
        <v>5</v>
      </c>
    </row>
    <row r="326" spans="1:3" ht="15.75" x14ac:dyDescent="0.25">
      <c r="A326" s="98" t="s">
        <v>1376</v>
      </c>
      <c r="B326" s="99" t="s">
        <v>1377</v>
      </c>
      <c r="C326" s="99">
        <v>4</v>
      </c>
    </row>
    <row r="327" spans="1:3" ht="15.75" x14ac:dyDescent="0.25">
      <c r="A327" s="98" t="s">
        <v>1378</v>
      </c>
      <c r="B327" s="99" t="s">
        <v>1379</v>
      </c>
      <c r="C327" s="99">
        <v>5</v>
      </c>
    </row>
    <row r="328" spans="1:3" ht="15.75" x14ac:dyDescent="0.25">
      <c r="A328" s="98" t="s">
        <v>1380</v>
      </c>
      <c r="B328" s="99" t="s">
        <v>1381</v>
      </c>
      <c r="C328" s="99">
        <v>4</v>
      </c>
    </row>
    <row r="329" spans="1:3" ht="15.75" x14ac:dyDescent="0.25">
      <c r="A329" s="98" t="s">
        <v>1382</v>
      </c>
      <c r="B329" s="99" t="s">
        <v>1383</v>
      </c>
      <c r="C329" s="99">
        <v>4</v>
      </c>
    </row>
    <row r="330" spans="1:3" ht="15.75" x14ac:dyDescent="0.25">
      <c r="A330" s="98" t="s">
        <v>1384</v>
      </c>
      <c r="B330" s="99" t="s">
        <v>1385</v>
      </c>
      <c r="C330" s="99">
        <v>5</v>
      </c>
    </row>
    <row r="331" spans="1:3" ht="31.5" x14ac:dyDescent="0.25">
      <c r="A331" s="98" t="s">
        <v>1386</v>
      </c>
      <c r="B331" s="99" t="s">
        <v>1387</v>
      </c>
      <c r="C331" s="99">
        <v>6</v>
      </c>
    </row>
    <row r="332" spans="1:3" ht="15.75" x14ac:dyDescent="0.25">
      <c r="A332" s="98" t="s">
        <v>1388</v>
      </c>
      <c r="B332" s="99" t="s">
        <v>1389</v>
      </c>
      <c r="C332" s="99">
        <v>5</v>
      </c>
    </row>
    <row r="333" spans="1:3" ht="15.75" x14ac:dyDescent="0.25">
      <c r="A333" s="98" t="s">
        <v>1390</v>
      </c>
      <c r="B333" s="99" t="s">
        <v>1391</v>
      </c>
      <c r="C333" s="99">
        <v>5</v>
      </c>
    </row>
    <row r="334" spans="1:3" ht="15.75" x14ac:dyDescent="0.25">
      <c r="A334" s="98" t="s">
        <v>1392</v>
      </c>
      <c r="B334" s="99" t="s">
        <v>1393</v>
      </c>
      <c r="C334" s="99">
        <v>6</v>
      </c>
    </row>
    <row r="335" spans="1:3" ht="15.75" x14ac:dyDescent="0.25">
      <c r="A335" s="98" t="s">
        <v>683</v>
      </c>
      <c r="B335" s="99" t="s">
        <v>1394</v>
      </c>
      <c r="C335" s="99">
        <v>5</v>
      </c>
    </row>
    <row r="336" spans="1:3" ht="15.75" x14ac:dyDescent="0.25">
      <c r="A336" s="98" t="s">
        <v>1395</v>
      </c>
      <c r="B336" s="99" t="s">
        <v>1396</v>
      </c>
      <c r="C336" s="99">
        <v>5</v>
      </c>
    </row>
    <row r="337" spans="1:3" ht="15.75" x14ac:dyDescent="0.25">
      <c r="A337" s="98" t="s">
        <v>1397</v>
      </c>
      <c r="B337" s="99" t="s">
        <v>1398</v>
      </c>
      <c r="C337" s="99">
        <v>6</v>
      </c>
    </row>
    <row r="338" spans="1:3" ht="15.75" x14ac:dyDescent="0.25">
      <c r="A338" s="98" t="s">
        <v>1399</v>
      </c>
      <c r="B338" s="99" t="s">
        <v>1400</v>
      </c>
      <c r="C338" s="99">
        <v>6</v>
      </c>
    </row>
    <row r="339" spans="1:3" ht="15.75" x14ac:dyDescent="0.25">
      <c r="A339" s="98" t="s">
        <v>283</v>
      </c>
      <c r="B339" s="99" t="s">
        <v>1401</v>
      </c>
      <c r="C339" s="99">
        <v>6</v>
      </c>
    </row>
    <row r="340" spans="1:3" ht="31.5" x14ac:dyDescent="0.25">
      <c r="A340" s="98" t="s">
        <v>1402</v>
      </c>
      <c r="B340" s="99" t="s">
        <v>1403</v>
      </c>
      <c r="C340" s="99">
        <v>6</v>
      </c>
    </row>
    <row r="341" spans="1:3" ht="15.75" x14ac:dyDescent="0.25">
      <c r="A341" s="98" t="s">
        <v>1404</v>
      </c>
      <c r="B341" s="99" t="s">
        <v>1405</v>
      </c>
      <c r="C341" s="99">
        <v>6</v>
      </c>
    </row>
    <row r="342" spans="1:3" ht="15.75" x14ac:dyDescent="0.25">
      <c r="A342" s="98" t="s">
        <v>1406</v>
      </c>
      <c r="B342" s="99" t="s">
        <v>1407</v>
      </c>
      <c r="C342" s="99">
        <v>5</v>
      </c>
    </row>
    <row r="343" spans="1:3" ht="15.75" x14ac:dyDescent="0.25">
      <c r="A343" s="98" t="s">
        <v>1408</v>
      </c>
      <c r="B343" s="99" t="s">
        <v>1409</v>
      </c>
      <c r="C343" s="99">
        <v>6</v>
      </c>
    </row>
    <row r="344" spans="1:3" ht="15.75" x14ac:dyDescent="0.25">
      <c r="A344" s="98" t="s">
        <v>691</v>
      </c>
      <c r="B344" s="99" t="s">
        <v>1410</v>
      </c>
      <c r="C344" s="99">
        <v>5</v>
      </c>
    </row>
    <row r="345" spans="1:3" ht="15.75" x14ac:dyDescent="0.25">
      <c r="A345" s="98" t="s">
        <v>684</v>
      </c>
      <c r="B345" s="99" t="s">
        <v>1411</v>
      </c>
      <c r="C345" s="99">
        <v>6</v>
      </c>
    </row>
    <row r="346" spans="1:3" ht="15.75" x14ac:dyDescent="0.25">
      <c r="A346" s="98" t="s">
        <v>1412</v>
      </c>
      <c r="B346" s="99" t="s">
        <v>1413</v>
      </c>
      <c r="C346" s="99">
        <v>6</v>
      </c>
    </row>
    <row r="347" spans="1:3" ht="15.75" x14ac:dyDescent="0.25">
      <c r="A347" s="98" t="s">
        <v>1414</v>
      </c>
      <c r="B347" s="99" t="s">
        <v>1415</v>
      </c>
      <c r="C347" s="99">
        <v>4</v>
      </c>
    </row>
    <row r="348" spans="1:3" ht="15.75" x14ac:dyDescent="0.25">
      <c r="A348" s="98" t="s">
        <v>1416</v>
      </c>
      <c r="B348" s="99" t="s">
        <v>1417</v>
      </c>
      <c r="C348" s="99">
        <v>5</v>
      </c>
    </row>
    <row r="349" spans="1:3" ht="15.75" x14ac:dyDescent="0.25">
      <c r="A349" s="98" t="s">
        <v>1418</v>
      </c>
      <c r="B349" s="99" t="s">
        <v>1419</v>
      </c>
      <c r="C349" s="99">
        <v>4</v>
      </c>
    </row>
    <row r="350" spans="1:3" ht="15.75" x14ac:dyDescent="0.25">
      <c r="A350" s="98" t="s">
        <v>1420</v>
      </c>
      <c r="B350" s="99" t="s">
        <v>1421</v>
      </c>
      <c r="C350" s="99">
        <v>3</v>
      </c>
    </row>
    <row r="351" spans="1:3" ht="15.75" x14ac:dyDescent="0.25">
      <c r="A351" s="98" t="s">
        <v>1422</v>
      </c>
      <c r="B351" s="99" t="s">
        <v>1423</v>
      </c>
      <c r="C351" s="99">
        <v>2</v>
      </c>
    </row>
    <row r="352" spans="1:3" ht="15.75" x14ac:dyDescent="0.25">
      <c r="A352" s="98" t="s">
        <v>1424</v>
      </c>
      <c r="B352" s="99" t="s">
        <v>1425</v>
      </c>
      <c r="C352" s="99">
        <v>3</v>
      </c>
    </row>
    <row r="353" spans="1:3" ht="15.75" x14ac:dyDescent="0.25">
      <c r="A353" s="98" t="s">
        <v>1426</v>
      </c>
      <c r="B353" s="99" t="s">
        <v>800</v>
      </c>
      <c r="C353" s="99">
        <v>2</v>
      </c>
    </row>
    <row r="354" spans="1:3" ht="15.75" x14ac:dyDescent="0.25">
      <c r="A354" s="98" t="s">
        <v>1427</v>
      </c>
      <c r="B354" s="99" t="s">
        <v>1428</v>
      </c>
      <c r="C354" s="99">
        <v>7</v>
      </c>
    </row>
    <row r="355" spans="1:3" ht="15.75" x14ac:dyDescent="0.25">
      <c r="A355" s="98" t="s">
        <v>1429</v>
      </c>
      <c r="B355" s="99" t="s">
        <v>1430</v>
      </c>
      <c r="C355" s="99">
        <v>6</v>
      </c>
    </row>
    <row r="356" spans="1:3" ht="15.75" x14ac:dyDescent="0.25">
      <c r="A356" s="98" t="s">
        <v>1431</v>
      </c>
      <c r="B356" s="99" t="s">
        <v>1432</v>
      </c>
      <c r="C356" s="99">
        <v>7</v>
      </c>
    </row>
    <row r="357" spans="1:3" ht="15.75" x14ac:dyDescent="0.25">
      <c r="A357" s="98" t="s">
        <v>1433</v>
      </c>
      <c r="B357" s="99" t="s">
        <v>1434</v>
      </c>
      <c r="C357" s="99">
        <v>5</v>
      </c>
    </row>
    <row r="358" spans="1:3" ht="15.75" x14ac:dyDescent="0.25">
      <c r="A358" s="98" t="s">
        <v>1435</v>
      </c>
      <c r="B358" s="99" t="s">
        <v>1436</v>
      </c>
      <c r="C358" s="99">
        <v>5</v>
      </c>
    </row>
    <row r="359" spans="1:3" ht="15.75" x14ac:dyDescent="0.25">
      <c r="A359" s="98" t="s">
        <v>1437</v>
      </c>
      <c r="B359" s="99" t="s">
        <v>1438</v>
      </c>
      <c r="C359" s="99">
        <v>6</v>
      </c>
    </row>
    <row r="360" spans="1:3" ht="15.75" x14ac:dyDescent="0.25">
      <c r="A360" s="98" t="s">
        <v>682</v>
      </c>
      <c r="B360" s="99" t="s">
        <v>1439</v>
      </c>
      <c r="C360" s="99">
        <v>5</v>
      </c>
    </row>
    <row r="361" spans="1:3" ht="15.75" x14ac:dyDescent="0.25">
      <c r="A361" s="98" t="s">
        <v>1440</v>
      </c>
      <c r="B361" s="99" t="s">
        <v>1441</v>
      </c>
      <c r="C361" s="99">
        <v>4</v>
      </c>
    </row>
    <row r="362" spans="1:3" ht="15.75" x14ac:dyDescent="0.25">
      <c r="A362" s="98" t="s">
        <v>1442</v>
      </c>
      <c r="B362" s="99" t="s">
        <v>1443</v>
      </c>
      <c r="C362" s="99">
        <v>2</v>
      </c>
    </row>
    <row r="363" spans="1:3" ht="15.75" x14ac:dyDescent="0.25">
      <c r="A363" s="98" t="s">
        <v>451</v>
      </c>
      <c r="B363" s="99" t="s">
        <v>1444</v>
      </c>
      <c r="C363" s="99">
        <v>4</v>
      </c>
    </row>
    <row r="364" spans="1:3" ht="15.75" x14ac:dyDescent="0.25">
      <c r="A364" s="98" t="s">
        <v>1445</v>
      </c>
      <c r="B364" s="99" t="s">
        <v>1446</v>
      </c>
      <c r="C364" s="99">
        <v>4</v>
      </c>
    </row>
    <row r="365" spans="1:3" ht="15.75" x14ac:dyDescent="0.25">
      <c r="A365" s="98" t="s">
        <v>1447</v>
      </c>
      <c r="B365" s="99" t="s">
        <v>1448</v>
      </c>
      <c r="C365" s="99">
        <v>5</v>
      </c>
    </row>
    <row r="366" spans="1:3" ht="15.75" x14ac:dyDescent="0.25">
      <c r="A366" s="98" t="s">
        <v>1449</v>
      </c>
      <c r="B366" s="99" t="s">
        <v>1450</v>
      </c>
      <c r="C366" s="99">
        <v>2</v>
      </c>
    </row>
    <row r="367" spans="1:3" ht="15.75" x14ac:dyDescent="0.25">
      <c r="A367" s="98" t="s">
        <v>1451</v>
      </c>
      <c r="B367" s="99" t="s">
        <v>1452</v>
      </c>
      <c r="C367" s="99">
        <v>4</v>
      </c>
    </row>
    <row r="368" spans="1:3" ht="15.75" x14ac:dyDescent="0.25">
      <c r="A368" s="98" t="s">
        <v>1453</v>
      </c>
      <c r="B368" s="99" t="s">
        <v>1454</v>
      </c>
      <c r="C368" s="99">
        <v>4</v>
      </c>
    </row>
    <row r="369" spans="1:3" ht="15.75" x14ac:dyDescent="0.25">
      <c r="A369" s="98" t="s">
        <v>1455</v>
      </c>
      <c r="B369" s="99" t="s">
        <v>1456</v>
      </c>
      <c r="C369" s="99">
        <v>5</v>
      </c>
    </row>
    <row r="370" spans="1:3" ht="15.75" x14ac:dyDescent="0.25">
      <c r="A370" s="98" t="s">
        <v>1457</v>
      </c>
      <c r="B370" s="99" t="s">
        <v>1458</v>
      </c>
      <c r="C370" s="99">
        <v>8</v>
      </c>
    </row>
    <row r="371" spans="1:3" ht="15.75" x14ac:dyDescent="0.25">
      <c r="A371" s="98" t="s">
        <v>695</v>
      </c>
      <c r="B371" s="99" t="s">
        <v>1459</v>
      </c>
      <c r="C371" s="99">
        <v>3</v>
      </c>
    </row>
    <row r="372" spans="1:3" ht="15.75" x14ac:dyDescent="0.25">
      <c r="A372" s="98" t="s">
        <v>1460</v>
      </c>
      <c r="B372" s="99" t="s">
        <v>1461</v>
      </c>
      <c r="C372" s="99">
        <v>4</v>
      </c>
    </row>
    <row r="373" spans="1:3" ht="15.75" x14ac:dyDescent="0.25">
      <c r="A373" s="98" t="s">
        <v>1462</v>
      </c>
      <c r="B373" s="99" t="s">
        <v>1463</v>
      </c>
      <c r="C373" s="99">
        <v>4</v>
      </c>
    </row>
    <row r="374" spans="1:3" ht="31.5" x14ac:dyDescent="0.25">
      <c r="A374" s="98" t="s">
        <v>1464</v>
      </c>
      <c r="B374" s="99" t="s">
        <v>1465</v>
      </c>
      <c r="C374" s="99">
        <v>4</v>
      </c>
    </row>
    <row r="375" spans="1:3" ht="15.75" x14ac:dyDescent="0.25">
      <c r="A375" s="98" t="s">
        <v>1466</v>
      </c>
      <c r="B375" s="99" t="s">
        <v>1467</v>
      </c>
      <c r="C375" s="99">
        <v>5</v>
      </c>
    </row>
    <row r="376" spans="1:3" ht="15.75" x14ac:dyDescent="0.25">
      <c r="A376" s="98" t="s">
        <v>1468</v>
      </c>
      <c r="B376" s="99" t="s">
        <v>1469</v>
      </c>
      <c r="C376" s="99">
        <v>5</v>
      </c>
    </row>
    <row r="377" spans="1:3" ht="15.75" x14ac:dyDescent="0.25">
      <c r="A377" s="98" t="s">
        <v>1470</v>
      </c>
      <c r="B377" s="99" t="s">
        <v>1471</v>
      </c>
      <c r="C377" s="99">
        <v>5</v>
      </c>
    </row>
    <row r="378" spans="1:3" ht="15.75" x14ac:dyDescent="0.25">
      <c r="A378" s="98" t="s">
        <v>511</v>
      </c>
      <c r="B378" s="99" t="s">
        <v>1472</v>
      </c>
      <c r="C378" s="99">
        <v>4</v>
      </c>
    </row>
    <row r="379" spans="1:3" ht="15.75" x14ac:dyDescent="0.25">
      <c r="A379" s="98" t="s">
        <v>1473</v>
      </c>
      <c r="B379" s="99" t="s">
        <v>1474</v>
      </c>
      <c r="C379" s="99">
        <v>6</v>
      </c>
    </row>
    <row r="380" spans="1:3" ht="15.75" x14ac:dyDescent="0.25">
      <c r="A380" s="98" t="s">
        <v>1475</v>
      </c>
      <c r="B380" s="99" t="s">
        <v>1476</v>
      </c>
      <c r="C380" s="99">
        <v>4</v>
      </c>
    </row>
    <row r="381" spans="1:3" ht="15.75" x14ac:dyDescent="0.25">
      <c r="A381" s="98" t="s">
        <v>1477</v>
      </c>
      <c r="B381" s="99" t="s">
        <v>800</v>
      </c>
      <c r="C381" s="99">
        <v>2</v>
      </c>
    </row>
    <row r="382" spans="1:3" ht="15.75" x14ac:dyDescent="0.25">
      <c r="A382" s="98" t="s">
        <v>1478</v>
      </c>
      <c r="B382" s="99" t="s">
        <v>1479</v>
      </c>
      <c r="C382" s="99">
        <v>4</v>
      </c>
    </row>
    <row r="383" spans="1:3" ht="15.75" x14ac:dyDescent="0.25">
      <c r="A383" s="98" t="s">
        <v>1480</v>
      </c>
      <c r="B383" s="99" t="s">
        <v>1481</v>
      </c>
      <c r="C383" s="99">
        <v>1</v>
      </c>
    </row>
    <row r="384" spans="1:3" ht="15.75" x14ac:dyDescent="0.25">
      <c r="A384" s="98" t="s">
        <v>1482</v>
      </c>
      <c r="B384" s="99" t="s">
        <v>1483</v>
      </c>
      <c r="C384" s="99">
        <v>4</v>
      </c>
    </row>
    <row r="385" spans="1:3" ht="15.75" x14ac:dyDescent="0.25">
      <c r="A385" s="98" t="s">
        <v>1484</v>
      </c>
      <c r="B385" s="99" t="s">
        <v>1485</v>
      </c>
      <c r="C385" s="99">
        <v>3</v>
      </c>
    </row>
    <row r="386" spans="1:3" ht="15.75" x14ac:dyDescent="0.25">
      <c r="A386" s="98" t="s">
        <v>1486</v>
      </c>
      <c r="B386" s="99" t="s">
        <v>1487</v>
      </c>
      <c r="C386" s="99">
        <v>5</v>
      </c>
    </row>
    <row r="387" spans="1:3" ht="15.75" x14ac:dyDescent="0.25">
      <c r="A387" s="98" t="s">
        <v>1488</v>
      </c>
      <c r="B387" s="99" t="s">
        <v>1489</v>
      </c>
      <c r="C387" s="99">
        <v>4</v>
      </c>
    </row>
    <row r="388" spans="1:3" ht="15.75" x14ac:dyDescent="0.25">
      <c r="A388" s="98" t="s">
        <v>1490</v>
      </c>
      <c r="B388" s="99" t="s">
        <v>1491</v>
      </c>
      <c r="C388" s="99">
        <v>4</v>
      </c>
    </row>
    <row r="389" spans="1:3" ht="15.75" x14ac:dyDescent="0.25">
      <c r="A389" s="98" t="s">
        <v>1492</v>
      </c>
      <c r="B389" s="99" t="s">
        <v>1493</v>
      </c>
      <c r="C389" s="99">
        <v>5</v>
      </c>
    </row>
    <row r="390" spans="1:3" ht="15.75" x14ac:dyDescent="0.25">
      <c r="A390" s="98" t="s">
        <v>1494</v>
      </c>
      <c r="B390" s="99" t="s">
        <v>1495</v>
      </c>
      <c r="C390" s="99">
        <v>1</v>
      </c>
    </row>
    <row r="391" spans="1:3" ht="15.75" x14ac:dyDescent="0.25">
      <c r="A391" s="98" t="s">
        <v>1496</v>
      </c>
      <c r="B391" s="99" t="s">
        <v>1497</v>
      </c>
      <c r="C391" s="99">
        <v>1</v>
      </c>
    </row>
    <row r="392" spans="1:3" ht="15.75" x14ac:dyDescent="0.25">
      <c r="A392" s="98" t="s">
        <v>1498</v>
      </c>
      <c r="B392" s="99" t="s">
        <v>800</v>
      </c>
      <c r="C392" s="99">
        <v>2</v>
      </c>
    </row>
    <row r="393" spans="1:3" ht="15.75" x14ac:dyDescent="0.25">
      <c r="A393" s="98" t="s">
        <v>1499</v>
      </c>
      <c r="B393" s="99" t="s">
        <v>1500</v>
      </c>
      <c r="C393" s="99">
        <v>1</v>
      </c>
    </row>
    <row r="394" spans="1:3" ht="15.75" x14ac:dyDescent="0.25">
      <c r="A394" s="98" t="s">
        <v>1501</v>
      </c>
      <c r="B394" s="99" t="s">
        <v>1502</v>
      </c>
      <c r="C394" s="99">
        <v>1</v>
      </c>
    </row>
    <row r="395" spans="1:3" ht="15.75" x14ac:dyDescent="0.25">
      <c r="A395" s="98" t="s">
        <v>1503</v>
      </c>
      <c r="B395" s="99" t="s">
        <v>1504</v>
      </c>
      <c r="C395" s="99">
        <v>1</v>
      </c>
    </row>
    <row r="396" spans="1:3" ht="15.75" x14ac:dyDescent="0.25">
      <c r="A396" s="98" t="s">
        <v>1505</v>
      </c>
      <c r="B396" s="99" t="s">
        <v>1506</v>
      </c>
      <c r="C396" s="99">
        <v>1</v>
      </c>
    </row>
    <row r="397" spans="1:3" ht="15.75" x14ac:dyDescent="0.25">
      <c r="A397" s="98" t="s">
        <v>1507</v>
      </c>
      <c r="B397" s="99" t="s">
        <v>1508</v>
      </c>
      <c r="C397" s="99">
        <v>1</v>
      </c>
    </row>
    <row r="398" spans="1:3" ht="15.75" x14ac:dyDescent="0.25">
      <c r="A398" s="98" t="s">
        <v>1509</v>
      </c>
      <c r="B398" s="99" t="s">
        <v>1510</v>
      </c>
      <c r="C398" s="99">
        <v>1</v>
      </c>
    </row>
    <row r="399" spans="1:3" ht="15.75" x14ac:dyDescent="0.25">
      <c r="A399" s="98" t="s">
        <v>1511</v>
      </c>
      <c r="B399" s="99" t="s">
        <v>1512</v>
      </c>
      <c r="C399" s="99">
        <v>1</v>
      </c>
    </row>
    <row r="400" spans="1:3" ht="15.75" x14ac:dyDescent="0.25">
      <c r="A400" s="98" t="s">
        <v>1513</v>
      </c>
      <c r="B400" s="99" t="s">
        <v>1514</v>
      </c>
      <c r="C400" s="99">
        <v>1</v>
      </c>
    </row>
    <row r="401" spans="1:3" ht="15.75" x14ac:dyDescent="0.25">
      <c r="A401" s="98" t="s">
        <v>1515</v>
      </c>
      <c r="B401" s="99" t="s">
        <v>1516</v>
      </c>
      <c r="C401" s="99">
        <v>1</v>
      </c>
    </row>
    <row r="402" spans="1:3" ht="15.75" x14ac:dyDescent="0.25">
      <c r="A402" s="98" t="s">
        <v>1517</v>
      </c>
      <c r="B402" s="99" t="s">
        <v>1518</v>
      </c>
      <c r="C402" s="99">
        <v>1</v>
      </c>
    </row>
    <row r="403" spans="1:3" ht="15.75" x14ac:dyDescent="0.25">
      <c r="A403" s="98" t="s">
        <v>1519</v>
      </c>
      <c r="B403" s="99" t="s">
        <v>1520</v>
      </c>
      <c r="C403" s="99">
        <v>1</v>
      </c>
    </row>
    <row r="404" spans="1:3" ht="15.75" x14ac:dyDescent="0.25">
      <c r="A404" s="98" t="s">
        <v>1521</v>
      </c>
      <c r="B404" s="99" t="s">
        <v>1522</v>
      </c>
      <c r="C404" s="99">
        <v>1</v>
      </c>
    </row>
    <row r="405" spans="1:3" ht="15.75" x14ac:dyDescent="0.25">
      <c r="A405" s="98" t="s">
        <v>1523</v>
      </c>
      <c r="B405" s="99" t="s">
        <v>1524</v>
      </c>
      <c r="C405" s="99">
        <v>1</v>
      </c>
    </row>
    <row r="406" spans="1:3" ht="15.75" x14ac:dyDescent="0.25">
      <c r="A406" s="98" t="s">
        <v>1525</v>
      </c>
      <c r="B406" s="99" t="s">
        <v>1526</v>
      </c>
      <c r="C406" s="99">
        <v>1</v>
      </c>
    </row>
    <row r="407" spans="1:3" ht="15.75" x14ac:dyDescent="0.25">
      <c r="A407" s="98" t="s">
        <v>1527</v>
      </c>
      <c r="B407" s="99" t="s">
        <v>1528</v>
      </c>
      <c r="C407" s="99">
        <v>1</v>
      </c>
    </row>
    <row r="408" spans="1:3" ht="15.75" x14ac:dyDescent="0.25">
      <c r="A408" s="98" t="s">
        <v>1529</v>
      </c>
      <c r="B408" s="99" t="s">
        <v>1530</v>
      </c>
      <c r="C408" s="99">
        <v>1</v>
      </c>
    </row>
    <row r="409" spans="1:3" ht="31.5" x14ac:dyDescent="0.25">
      <c r="A409" s="98" t="s">
        <v>1531</v>
      </c>
      <c r="B409" s="99" t="s">
        <v>1532</v>
      </c>
      <c r="C409" s="99">
        <v>1</v>
      </c>
    </row>
    <row r="410" spans="1:3" ht="31.5" x14ac:dyDescent="0.25">
      <c r="A410" s="98" t="s">
        <v>1533</v>
      </c>
      <c r="B410" s="99" t="s">
        <v>1534</v>
      </c>
      <c r="C410" s="99">
        <v>1</v>
      </c>
    </row>
    <row r="411" spans="1:3" ht="15.75" x14ac:dyDescent="0.25">
      <c r="A411" s="98" t="s">
        <v>1535</v>
      </c>
      <c r="B411" s="99" t="s">
        <v>1536</v>
      </c>
      <c r="C411" s="99">
        <v>1</v>
      </c>
    </row>
    <row r="412" spans="1:3" ht="15.75" x14ac:dyDescent="0.25">
      <c r="A412" s="98" t="s">
        <v>1537</v>
      </c>
      <c r="B412" s="99" t="s">
        <v>1538</v>
      </c>
      <c r="C412" s="99">
        <v>1</v>
      </c>
    </row>
    <row r="413" spans="1:3" ht="15.75" x14ac:dyDescent="0.25">
      <c r="A413" s="98" t="s">
        <v>1539</v>
      </c>
      <c r="B413" s="99" t="s">
        <v>1540</v>
      </c>
      <c r="C413" s="99">
        <v>1</v>
      </c>
    </row>
    <row r="414" spans="1:3" ht="15.75" x14ac:dyDescent="0.25">
      <c r="A414" s="98" t="s">
        <v>1541</v>
      </c>
      <c r="B414" s="99" t="s">
        <v>1542</v>
      </c>
      <c r="C414" s="99">
        <v>1</v>
      </c>
    </row>
    <row r="415" spans="1:3" ht="15.75" x14ac:dyDescent="0.25">
      <c r="A415" s="98" t="s">
        <v>1543</v>
      </c>
      <c r="B415" s="99" t="s">
        <v>1544</v>
      </c>
      <c r="C415" s="99">
        <v>1</v>
      </c>
    </row>
    <row r="416" spans="1:3" ht="15.75" x14ac:dyDescent="0.25">
      <c r="A416" s="98" t="s">
        <v>1545</v>
      </c>
      <c r="B416" s="99" t="s">
        <v>1546</v>
      </c>
      <c r="C416" s="99">
        <v>1</v>
      </c>
    </row>
    <row r="417" spans="1:3" ht="15.75" x14ac:dyDescent="0.25">
      <c r="A417" s="98" t="s">
        <v>1547</v>
      </c>
      <c r="B417" s="99" t="s">
        <v>1548</v>
      </c>
      <c r="C417" s="99">
        <v>1</v>
      </c>
    </row>
    <row r="418" spans="1:3" ht="15.75" x14ac:dyDescent="0.25">
      <c r="A418" s="98" t="s">
        <v>1549</v>
      </c>
      <c r="B418" s="99" t="s">
        <v>1550</v>
      </c>
      <c r="C418" s="99">
        <v>1</v>
      </c>
    </row>
    <row r="419" spans="1:3" ht="15.75" x14ac:dyDescent="0.25">
      <c r="A419" s="98" t="s">
        <v>1551</v>
      </c>
      <c r="B419" s="99" t="s">
        <v>1552</v>
      </c>
      <c r="C419" s="99">
        <v>1</v>
      </c>
    </row>
    <row r="420" spans="1:3" ht="15.75" x14ac:dyDescent="0.25">
      <c r="A420" s="98" t="s">
        <v>1553</v>
      </c>
      <c r="B420" s="99" t="s">
        <v>1554</v>
      </c>
      <c r="C420" s="99">
        <v>1</v>
      </c>
    </row>
    <row r="421" spans="1:3" ht="15.75" x14ac:dyDescent="0.25">
      <c r="A421" s="98" t="s">
        <v>1555</v>
      </c>
      <c r="B421" s="99" t="s">
        <v>1556</v>
      </c>
      <c r="C421" s="99">
        <v>1</v>
      </c>
    </row>
    <row r="422" spans="1:3" ht="15.75" x14ac:dyDescent="0.25">
      <c r="A422" s="98" t="s">
        <v>1557</v>
      </c>
      <c r="B422" s="99" t="s">
        <v>1558</v>
      </c>
      <c r="C422" s="99">
        <v>1</v>
      </c>
    </row>
    <row r="423" spans="1:3" ht="15.75" x14ac:dyDescent="0.25">
      <c r="A423" s="98" t="s">
        <v>1559</v>
      </c>
      <c r="B423" s="99" t="s">
        <v>1560</v>
      </c>
      <c r="C423" s="99">
        <v>1</v>
      </c>
    </row>
    <row r="424" spans="1:3" ht="15.75" x14ac:dyDescent="0.25">
      <c r="A424" s="98" t="s">
        <v>1561</v>
      </c>
      <c r="B424" s="99" t="s">
        <v>1562</v>
      </c>
      <c r="C424" s="99">
        <v>1</v>
      </c>
    </row>
    <row r="425" spans="1:3" ht="15.75" x14ac:dyDescent="0.25">
      <c r="A425" s="98" t="s">
        <v>1563</v>
      </c>
      <c r="B425" s="99" t="s">
        <v>1564</v>
      </c>
      <c r="C425" s="99">
        <v>1</v>
      </c>
    </row>
    <row r="426" spans="1:3" ht="15.75" x14ac:dyDescent="0.25">
      <c r="A426" s="98" t="s">
        <v>1565</v>
      </c>
      <c r="B426" s="99" t="s">
        <v>1566</v>
      </c>
      <c r="C426" s="99">
        <v>1</v>
      </c>
    </row>
    <row r="427" spans="1:3" ht="15.75" x14ac:dyDescent="0.25">
      <c r="A427" s="98" t="s">
        <v>1567</v>
      </c>
      <c r="B427" s="99" t="s">
        <v>1568</v>
      </c>
      <c r="C427" s="99">
        <v>1</v>
      </c>
    </row>
    <row r="428" spans="1:3" ht="15.75" x14ac:dyDescent="0.25">
      <c r="A428" s="98" t="s">
        <v>1569</v>
      </c>
      <c r="B428" s="99" t="s">
        <v>1570</v>
      </c>
      <c r="C428" s="99">
        <v>1</v>
      </c>
    </row>
    <row r="429" spans="1:3" ht="15.75" x14ac:dyDescent="0.25">
      <c r="A429" s="98" t="s">
        <v>1571</v>
      </c>
      <c r="B429" s="99" t="s">
        <v>1558</v>
      </c>
      <c r="C429" s="99">
        <v>1</v>
      </c>
    </row>
    <row r="430" spans="1:3" ht="15.75" x14ac:dyDescent="0.25">
      <c r="A430" s="98" t="s">
        <v>1572</v>
      </c>
      <c r="B430" s="99" t="s">
        <v>1573</v>
      </c>
      <c r="C430" s="99">
        <v>1</v>
      </c>
    </row>
    <row r="431" spans="1:3" ht="15.75" x14ac:dyDescent="0.25">
      <c r="A431" s="98" t="s">
        <v>1574</v>
      </c>
      <c r="B431" s="99" t="s">
        <v>1575</v>
      </c>
      <c r="C431" s="99">
        <v>1</v>
      </c>
    </row>
    <row r="432" spans="1:3" ht="15.75" x14ac:dyDescent="0.25">
      <c r="A432" s="98" t="s">
        <v>1576</v>
      </c>
      <c r="B432" s="99" t="s">
        <v>1577</v>
      </c>
      <c r="C432" s="99">
        <v>1</v>
      </c>
    </row>
    <row r="433" spans="1:3" ht="15.75" x14ac:dyDescent="0.25">
      <c r="A433" s="98" t="s">
        <v>1578</v>
      </c>
      <c r="B433" s="99" t="s">
        <v>1579</v>
      </c>
      <c r="C433" s="99">
        <v>1</v>
      </c>
    </row>
    <row r="434" spans="1:3" ht="15.75" x14ac:dyDescent="0.25">
      <c r="A434" s="98" t="s">
        <v>1580</v>
      </c>
      <c r="B434" s="99" t="s">
        <v>1581</v>
      </c>
      <c r="C434" s="99">
        <v>1</v>
      </c>
    </row>
    <row r="435" spans="1:3" ht="15.75" x14ac:dyDescent="0.25">
      <c r="A435" s="98" t="s">
        <v>1582</v>
      </c>
      <c r="B435" s="99" t="s">
        <v>1583</v>
      </c>
      <c r="C435" s="99">
        <v>1</v>
      </c>
    </row>
    <row r="436" spans="1:3" ht="15.75" x14ac:dyDescent="0.25">
      <c r="A436" s="98" t="s">
        <v>1584</v>
      </c>
      <c r="B436" s="99" t="s">
        <v>1585</v>
      </c>
      <c r="C436" s="99">
        <v>1</v>
      </c>
    </row>
    <row r="437" spans="1:3" ht="15.75" x14ac:dyDescent="0.25">
      <c r="A437" s="98" t="s">
        <v>1586</v>
      </c>
      <c r="B437" s="99" t="s">
        <v>1587</v>
      </c>
      <c r="C437" s="99">
        <v>1</v>
      </c>
    </row>
    <row r="438" spans="1:3" ht="15.75" x14ac:dyDescent="0.25">
      <c r="A438" s="98" t="s">
        <v>1588</v>
      </c>
      <c r="B438" s="99" t="s">
        <v>1589</v>
      </c>
      <c r="C438" s="99">
        <v>1</v>
      </c>
    </row>
    <row r="439" spans="1:3" ht="15.75" x14ac:dyDescent="0.25">
      <c r="A439" s="98" t="s">
        <v>1590</v>
      </c>
      <c r="B439" s="99" t="s">
        <v>1591</v>
      </c>
      <c r="C439" s="99">
        <v>1</v>
      </c>
    </row>
    <row r="440" spans="1:3" ht="15.75" x14ac:dyDescent="0.25">
      <c r="A440" s="98" t="s">
        <v>1592</v>
      </c>
      <c r="B440" s="99" t="s">
        <v>1593</v>
      </c>
      <c r="C440" s="99">
        <v>1</v>
      </c>
    </row>
    <row r="441" spans="1:3" ht="15.75" x14ac:dyDescent="0.25">
      <c r="A441" s="98" t="s">
        <v>1594</v>
      </c>
      <c r="B441" s="99" t="s">
        <v>1595</v>
      </c>
      <c r="C441" s="99">
        <v>1</v>
      </c>
    </row>
    <row r="442" spans="1:3" ht="15.75" x14ac:dyDescent="0.25">
      <c r="A442" s="98" t="s">
        <v>1596</v>
      </c>
      <c r="B442" s="99" t="s">
        <v>1597</v>
      </c>
      <c r="C442" s="99">
        <v>1</v>
      </c>
    </row>
    <row r="443" spans="1:3" ht="15.75" x14ac:dyDescent="0.25">
      <c r="A443" s="98" t="s">
        <v>1598</v>
      </c>
      <c r="B443" s="99" t="s">
        <v>1599</v>
      </c>
      <c r="C443" s="99">
        <v>1</v>
      </c>
    </row>
    <row r="444" spans="1:3" ht="15.75" x14ac:dyDescent="0.25">
      <c r="A444" s="98" t="s">
        <v>1600</v>
      </c>
      <c r="B444" s="99" t="s">
        <v>1601</v>
      </c>
      <c r="C444" s="99">
        <v>1</v>
      </c>
    </row>
    <row r="445" spans="1:3" ht="15.75" x14ac:dyDescent="0.25">
      <c r="A445" s="98" t="s">
        <v>1602</v>
      </c>
      <c r="B445" s="99" t="s">
        <v>1603</v>
      </c>
      <c r="C445" s="99">
        <v>1</v>
      </c>
    </row>
    <row r="446" spans="1:3" ht="15.75" x14ac:dyDescent="0.25">
      <c r="A446" s="98" t="s">
        <v>1604</v>
      </c>
      <c r="B446" s="99" t="s">
        <v>1605</v>
      </c>
      <c r="C446" s="99">
        <v>1</v>
      </c>
    </row>
    <row r="447" spans="1:3" ht="15.75" x14ac:dyDescent="0.25">
      <c r="A447" s="98" t="s">
        <v>1606</v>
      </c>
      <c r="B447" s="99" t="s">
        <v>1607</v>
      </c>
      <c r="C447" s="99">
        <v>1</v>
      </c>
    </row>
    <row r="448" spans="1:3" ht="15.75" x14ac:dyDescent="0.25">
      <c r="A448" s="98" t="s">
        <v>1608</v>
      </c>
      <c r="B448" s="99" t="s">
        <v>1609</v>
      </c>
      <c r="C448" s="99">
        <v>1</v>
      </c>
    </row>
    <row r="449" spans="1:3" ht="15.75" x14ac:dyDescent="0.25">
      <c r="A449" s="98" t="s">
        <v>1610</v>
      </c>
      <c r="B449" s="99" t="s">
        <v>1611</v>
      </c>
      <c r="C449" s="99">
        <v>1</v>
      </c>
    </row>
    <row r="450" spans="1:3" ht="15.75" x14ac:dyDescent="0.25">
      <c r="A450" s="98" t="s">
        <v>1612</v>
      </c>
      <c r="B450" s="99" t="s">
        <v>1613</v>
      </c>
      <c r="C450" s="99">
        <v>1</v>
      </c>
    </row>
    <row r="451" spans="1:3" ht="15.75" x14ac:dyDescent="0.25">
      <c r="A451" s="98" t="s">
        <v>1614</v>
      </c>
      <c r="B451" s="99" t="s">
        <v>1615</v>
      </c>
      <c r="C451" s="99">
        <v>1</v>
      </c>
    </row>
    <row r="452" spans="1:3" ht="15.75" x14ac:dyDescent="0.25">
      <c r="A452" s="98" t="s">
        <v>1616</v>
      </c>
      <c r="B452" s="99" t="s">
        <v>1617</v>
      </c>
      <c r="C452" s="99">
        <v>1</v>
      </c>
    </row>
    <row r="453" spans="1:3" ht="15.75" x14ac:dyDescent="0.25">
      <c r="A453" s="98" t="s">
        <v>1618</v>
      </c>
      <c r="B453" s="99" t="s">
        <v>1619</v>
      </c>
      <c r="C453" s="99">
        <v>1</v>
      </c>
    </row>
    <row r="454" spans="1:3" ht="15.75" x14ac:dyDescent="0.25">
      <c r="A454" s="98" t="s">
        <v>1620</v>
      </c>
      <c r="B454" s="99" t="s">
        <v>1621</v>
      </c>
      <c r="C454" s="99">
        <v>1</v>
      </c>
    </row>
    <row r="455" spans="1:3" ht="15.75" x14ac:dyDescent="0.25">
      <c r="A455" s="98" t="s">
        <v>1622</v>
      </c>
      <c r="B455" s="99" t="s">
        <v>1623</v>
      </c>
      <c r="C455" s="99">
        <v>1</v>
      </c>
    </row>
    <row r="456" spans="1:3" ht="15.75" x14ac:dyDescent="0.25">
      <c r="A456" s="98" t="s">
        <v>1624</v>
      </c>
      <c r="B456" s="99" t="s">
        <v>1625</v>
      </c>
      <c r="C456" s="99">
        <v>1</v>
      </c>
    </row>
    <row r="457" spans="1:3" ht="15.75" x14ac:dyDescent="0.25">
      <c r="A457" s="98" t="s">
        <v>1626</v>
      </c>
      <c r="B457" s="99" t="s">
        <v>1627</v>
      </c>
      <c r="C457" s="99">
        <v>1</v>
      </c>
    </row>
    <row r="458" spans="1:3" ht="15.75" x14ac:dyDescent="0.25">
      <c r="A458" s="98" t="s">
        <v>1628</v>
      </c>
      <c r="B458" s="99" t="s">
        <v>1629</v>
      </c>
      <c r="C458" s="99">
        <v>1</v>
      </c>
    </row>
    <row r="459" spans="1:3" ht="15.75" x14ac:dyDescent="0.25">
      <c r="A459" s="98" t="s">
        <v>1630</v>
      </c>
      <c r="B459" s="99" t="s">
        <v>1631</v>
      </c>
      <c r="C459" s="99">
        <v>1</v>
      </c>
    </row>
    <row r="460" spans="1:3" ht="15.75" x14ac:dyDescent="0.25">
      <c r="A460" s="98" t="s">
        <v>1632</v>
      </c>
      <c r="B460" s="99" t="s">
        <v>1633</v>
      </c>
      <c r="C460" s="99">
        <v>1</v>
      </c>
    </row>
    <row r="461" spans="1:3" ht="15.75" x14ac:dyDescent="0.25">
      <c r="A461" s="98" t="s">
        <v>1634</v>
      </c>
      <c r="B461" s="99" t="s">
        <v>1635</v>
      </c>
      <c r="C461" s="99">
        <v>1</v>
      </c>
    </row>
    <row r="462" spans="1:3" ht="15.75" x14ac:dyDescent="0.25">
      <c r="A462" s="98" t="s">
        <v>1636</v>
      </c>
      <c r="B462" s="99" t="s">
        <v>1637</v>
      </c>
      <c r="C462" s="99">
        <v>1</v>
      </c>
    </row>
    <row r="463" spans="1:3" ht="15.75" x14ac:dyDescent="0.25">
      <c r="A463" s="98" t="s">
        <v>1638</v>
      </c>
      <c r="B463" s="99" t="s">
        <v>1639</v>
      </c>
      <c r="C463" s="99">
        <v>1</v>
      </c>
    </row>
    <row r="464" spans="1:3" ht="15.75" x14ac:dyDescent="0.25">
      <c r="A464" s="98" t="s">
        <v>1640</v>
      </c>
      <c r="B464" s="99" t="s">
        <v>1641</v>
      </c>
      <c r="C464" s="99">
        <v>1</v>
      </c>
    </row>
    <row r="465" spans="1:3" ht="15.75" x14ac:dyDescent="0.25">
      <c r="A465" s="98" t="s">
        <v>1642</v>
      </c>
      <c r="B465" s="99" t="s">
        <v>1643</v>
      </c>
      <c r="C465" s="99">
        <v>1</v>
      </c>
    </row>
    <row r="466" spans="1:3" ht="15.75" x14ac:dyDescent="0.25">
      <c r="A466" s="98" t="s">
        <v>1644</v>
      </c>
      <c r="B466" s="99" t="s">
        <v>1645</v>
      </c>
      <c r="C466" s="99">
        <v>1</v>
      </c>
    </row>
    <row r="467" spans="1:3" ht="15.75" x14ac:dyDescent="0.25">
      <c r="A467" s="98" t="s">
        <v>1646</v>
      </c>
      <c r="B467" s="99" t="s">
        <v>1647</v>
      </c>
      <c r="C467" s="99">
        <v>1</v>
      </c>
    </row>
    <row r="468" spans="1:3" ht="15.75" x14ac:dyDescent="0.25">
      <c r="A468" s="98" t="s">
        <v>1648</v>
      </c>
      <c r="B468" s="99" t="s">
        <v>1649</v>
      </c>
      <c r="C468" s="99">
        <v>1</v>
      </c>
    </row>
    <row r="469" spans="1:3" ht="15.75" x14ac:dyDescent="0.25">
      <c r="A469" s="98" t="s">
        <v>1650</v>
      </c>
      <c r="B469" s="99" t="s">
        <v>1651</v>
      </c>
      <c r="C469" s="99">
        <v>1</v>
      </c>
    </row>
    <row r="470" spans="1:3" ht="15.75" x14ac:dyDescent="0.25">
      <c r="A470" s="98" t="s">
        <v>1652</v>
      </c>
      <c r="B470" s="99" t="s">
        <v>1653</v>
      </c>
      <c r="C470" s="99">
        <v>1</v>
      </c>
    </row>
    <row r="471" spans="1:3" ht="15.75" x14ac:dyDescent="0.25">
      <c r="A471" s="98" t="s">
        <v>1654</v>
      </c>
      <c r="B471" s="99" t="s">
        <v>1655</v>
      </c>
      <c r="C471" s="99">
        <v>1</v>
      </c>
    </row>
    <row r="472" spans="1:3" ht="15.75" x14ac:dyDescent="0.25">
      <c r="A472" s="98" t="s">
        <v>1656</v>
      </c>
      <c r="B472" s="99" t="s">
        <v>1657</v>
      </c>
      <c r="C472" s="99">
        <v>1</v>
      </c>
    </row>
    <row r="473" spans="1:3" ht="15.75" x14ac:dyDescent="0.25">
      <c r="A473" s="98" t="s">
        <v>1658</v>
      </c>
      <c r="B473" s="99" t="s">
        <v>1659</v>
      </c>
      <c r="C473" s="99">
        <v>1</v>
      </c>
    </row>
    <row r="474" spans="1:3" ht="15.75" x14ac:dyDescent="0.25">
      <c r="A474" s="98" t="s">
        <v>1660</v>
      </c>
      <c r="B474" s="99" t="s">
        <v>1661</v>
      </c>
      <c r="C474" s="99">
        <v>1</v>
      </c>
    </row>
    <row r="475" spans="1:3" ht="15.75" x14ac:dyDescent="0.25">
      <c r="A475" s="98" t="s">
        <v>1662</v>
      </c>
      <c r="B475" s="99" t="s">
        <v>1663</v>
      </c>
      <c r="C475" s="99">
        <v>5</v>
      </c>
    </row>
    <row r="476" spans="1:3" ht="15.75" x14ac:dyDescent="0.25">
      <c r="A476" s="98" t="s">
        <v>1664</v>
      </c>
      <c r="B476" s="99" t="s">
        <v>1665</v>
      </c>
      <c r="C476" s="99">
        <v>4</v>
      </c>
    </row>
    <row r="477" spans="1:3" ht="15.75" x14ac:dyDescent="0.25">
      <c r="A477" s="98" t="s">
        <v>1666</v>
      </c>
      <c r="B477" s="99" t="s">
        <v>1667</v>
      </c>
      <c r="C477" s="99">
        <v>1</v>
      </c>
    </row>
    <row r="478" spans="1:3" ht="15.75" x14ac:dyDescent="0.25">
      <c r="A478" s="98" t="s">
        <v>1668</v>
      </c>
      <c r="B478" s="99" t="s">
        <v>1669</v>
      </c>
      <c r="C478" s="99">
        <v>1</v>
      </c>
    </row>
    <row r="479" spans="1:3" ht="15.75" x14ac:dyDescent="0.25">
      <c r="A479" s="98" t="s">
        <v>1670</v>
      </c>
      <c r="B479" s="99" t="s">
        <v>1671</v>
      </c>
      <c r="C479" s="99">
        <v>1</v>
      </c>
    </row>
    <row r="480" spans="1:3" ht="15.75" x14ac:dyDescent="0.25">
      <c r="A480" s="98" t="s">
        <v>1672</v>
      </c>
      <c r="B480" s="99" t="s">
        <v>1673</v>
      </c>
      <c r="C480" s="99">
        <v>1</v>
      </c>
    </row>
    <row r="481" spans="1:3" ht="15.75" x14ac:dyDescent="0.25">
      <c r="A481" s="98" t="s">
        <v>1674</v>
      </c>
      <c r="B481" s="99" t="s">
        <v>1675</v>
      </c>
      <c r="C481" s="99">
        <v>1</v>
      </c>
    </row>
    <row r="482" spans="1:3" ht="15.75" x14ac:dyDescent="0.25">
      <c r="A482" s="98" t="s">
        <v>1676</v>
      </c>
      <c r="B482" s="99" t="s">
        <v>1677</v>
      </c>
      <c r="C482" s="99">
        <v>1</v>
      </c>
    </row>
    <row r="483" spans="1:3" ht="31.5" x14ac:dyDescent="0.25">
      <c r="A483" s="98" t="s">
        <v>1678</v>
      </c>
      <c r="B483" s="99" t="s">
        <v>1679</v>
      </c>
      <c r="C483" s="99">
        <v>1</v>
      </c>
    </row>
    <row r="484" spans="1:3" ht="31.5" x14ac:dyDescent="0.25">
      <c r="A484" s="98" t="s">
        <v>1680</v>
      </c>
      <c r="B484" s="99" t="s">
        <v>1681</v>
      </c>
      <c r="C484" s="99">
        <v>1</v>
      </c>
    </row>
    <row r="485" spans="1:3" ht="15.75" x14ac:dyDescent="0.25">
      <c r="A485" s="98" t="s">
        <v>1682</v>
      </c>
      <c r="B485" s="99" t="s">
        <v>1683</v>
      </c>
      <c r="C485" s="99">
        <v>1</v>
      </c>
    </row>
    <row r="486" spans="1:3" ht="15.75" x14ac:dyDescent="0.25">
      <c r="A486" s="98" t="s">
        <v>1684</v>
      </c>
      <c r="B486" s="99" t="s">
        <v>1685</v>
      </c>
      <c r="C486" s="99">
        <v>1</v>
      </c>
    </row>
    <row r="487" spans="1:3" ht="15.75" x14ac:dyDescent="0.25">
      <c r="A487" s="98" t="s">
        <v>1686</v>
      </c>
      <c r="B487" s="99" t="s">
        <v>1687</v>
      </c>
      <c r="C487" s="99">
        <v>1</v>
      </c>
    </row>
    <row r="488" spans="1:3" ht="15.75" x14ac:dyDescent="0.25">
      <c r="A488" s="98" t="s">
        <v>1688</v>
      </c>
      <c r="B488" s="99" t="s">
        <v>1689</v>
      </c>
      <c r="C488" s="99">
        <v>1</v>
      </c>
    </row>
    <row r="489" spans="1:3" ht="15.75" x14ac:dyDescent="0.25">
      <c r="A489" s="98" t="s">
        <v>1690</v>
      </c>
      <c r="B489" s="99" t="s">
        <v>1691</v>
      </c>
      <c r="C489" s="99">
        <v>1</v>
      </c>
    </row>
    <row r="490" spans="1:3" ht="15.75" x14ac:dyDescent="0.25">
      <c r="A490" s="98" t="s">
        <v>1692</v>
      </c>
      <c r="B490" s="99" t="s">
        <v>1693</v>
      </c>
      <c r="C490" s="99">
        <v>8</v>
      </c>
    </row>
    <row r="491" spans="1:3" ht="15.75" x14ac:dyDescent="0.25">
      <c r="A491" s="98" t="s">
        <v>1694</v>
      </c>
      <c r="B491" s="99" t="s">
        <v>1695</v>
      </c>
      <c r="C491" s="99">
        <v>1</v>
      </c>
    </row>
    <row r="492" spans="1:3" ht="15.75" x14ac:dyDescent="0.25">
      <c r="A492" s="98" t="s">
        <v>1696</v>
      </c>
      <c r="B492" s="99" t="s">
        <v>1697</v>
      </c>
      <c r="C492" s="99">
        <v>1</v>
      </c>
    </row>
    <row r="493" spans="1:3" ht="15.75" x14ac:dyDescent="0.25">
      <c r="A493" s="98" t="s">
        <v>1698</v>
      </c>
      <c r="B493" s="99" t="s">
        <v>1699</v>
      </c>
      <c r="C493" s="99">
        <v>1</v>
      </c>
    </row>
    <row r="494" spans="1:3" ht="15.75" x14ac:dyDescent="0.25">
      <c r="A494" s="98" t="s">
        <v>1700</v>
      </c>
      <c r="B494" s="99" t="s">
        <v>1701</v>
      </c>
      <c r="C494" s="99">
        <v>1</v>
      </c>
    </row>
    <row r="495" spans="1:3" ht="15.75" x14ac:dyDescent="0.25">
      <c r="A495" s="98" t="s">
        <v>1702</v>
      </c>
      <c r="B495" s="99" t="s">
        <v>1703</v>
      </c>
      <c r="C495" s="99">
        <v>1</v>
      </c>
    </row>
    <row r="496" spans="1:3" ht="15.75" x14ac:dyDescent="0.25">
      <c r="A496" s="98" t="s">
        <v>1704</v>
      </c>
      <c r="B496" s="99" t="s">
        <v>1705</v>
      </c>
      <c r="C496" s="99">
        <v>1</v>
      </c>
    </row>
    <row r="497" spans="1:3" ht="15.75" x14ac:dyDescent="0.25">
      <c r="A497" s="98" t="s">
        <v>1706</v>
      </c>
      <c r="B497" s="99" t="s">
        <v>1707</v>
      </c>
      <c r="C497" s="99">
        <v>1</v>
      </c>
    </row>
    <row r="498" spans="1:3" ht="15.75" x14ac:dyDescent="0.25">
      <c r="A498" s="98" t="s">
        <v>1708</v>
      </c>
      <c r="B498" s="99" t="s">
        <v>1709</v>
      </c>
      <c r="C498" s="99">
        <v>1</v>
      </c>
    </row>
    <row r="499" spans="1:3" ht="15.75" x14ac:dyDescent="0.25">
      <c r="A499" s="98" t="s">
        <v>1710</v>
      </c>
      <c r="B499" s="99" t="s">
        <v>1711</v>
      </c>
      <c r="C499" s="99">
        <v>1</v>
      </c>
    </row>
    <row r="500" spans="1:3" ht="15.75" x14ac:dyDescent="0.25">
      <c r="A500" s="98" t="s">
        <v>1712</v>
      </c>
      <c r="B500" s="99" t="s">
        <v>1713</v>
      </c>
      <c r="C500" s="99">
        <v>1</v>
      </c>
    </row>
    <row r="501" spans="1:3" ht="15.75" x14ac:dyDescent="0.25">
      <c r="A501" s="98" t="s">
        <v>1714</v>
      </c>
      <c r="B501" s="99" t="s">
        <v>1715</v>
      </c>
      <c r="C501" s="99">
        <v>1</v>
      </c>
    </row>
    <row r="502" spans="1:3" ht="15.75" x14ac:dyDescent="0.25">
      <c r="A502" s="98" t="s">
        <v>1716</v>
      </c>
      <c r="B502" s="99" t="s">
        <v>1717</v>
      </c>
      <c r="C502" s="99">
        <v>1</v>
      </c>
    </row>
    <row r="503" spans="1:3" ht="15.75" x14ac:dyDescent="0.25">
      <c r="A503" s="98" t="s">
        <v>1718</v>
      </c>
      <c r="B503" s="99" t="s">
        <v>1719</v>
      </c>
      <c r="C503" s="99">
        <v>1</v>
      </c>
    </row>
    <row r="504" spans="1:3" ht="15.75" x14ac:dyDescent="0.25">
      <c r="A504" s="98" t="s">
        <v>1720</v>
      </c>
      <c r="B504" s="99" t="s">
        <v>1721</v>
      </c>
      <c r="C504" s="99">
        <v>1</v>
      </c>
    </row>
    <row r="505" spans="1:3" ht="15.75" x14ac:dyDescent="0.25">
      <c r="A505" s="98" t="s">
        <v>1722</v>
      </c>
      <c r="B505" s="99" t="s">
        <v>1723</v>
      </c>
      <c r="C505" s="99">
        <v>1</v>
      </c>
    </row>
    <row r="506" spans="1:3" ht="15.75" x14ac:dyDescent="0.25">
      <c r="A506" s="98" t="s">
        <v>1724</v>
      </c>
      <c r="B506" s="99" t="s">
        <v>1725</v>
      </c>
      <c r="C506" s="99">
        <v>1</v>
      </c>
    </row>
    <row r="507" spans="1:3" ht="15.75" x14ac:dyDescent="0.25">
      <c r="A507" s="98" t="s">
        <v>1726</v>
      </c>
      <c r="B507" s="99" t="s">
        <v>1727</v>
      </c>
      <c r="C507" s="99">
        <v>1</v>
      </c>
    </row>
    <row r="508" spans="1:3" ht="15.75" x14ac:dyDescent="0.25">
      <c r="A508" s="98" t="s">
        <v>1728</v>
      </c>
      <c r="B508" s="99" t="s">
        <v>1729</v>
      </c>
      <c r="C508" s="99">
        <v>1</v>
      </c>
    </row>
    <row r="509" spans="1:3" ht="15.75" x14ac:dyDescent="0.25">
      <c r="A509" s="98" t="s">
        <v>1730</v>
      </c>
      <c r="B509" s="99" t="s">
        <v>1731</v>
      </c>
      <c r="C509" s="99">
        <v>1</v>
      </c>
    </row>
    <row r="510" spans="1:3" ht="15.75" x14ac:dyDescent="0.25">
      <c r="A510" s="98" t="s">
        <v>1732</v>
      </c>
      <c r="B510" s="99" t="s">
        <v>1733</v>
      </c>
      <c r="C510" s="99">
        <v>1</v>
      </c>
    </row>
    <row r="511" spans="1:3" ht="15.75" x14ac:dyDescent="0.25">
      <c r="A511" s="98" t="s">
        <v>1734</v>
      </c>
      <c r="B511" s="99" t="s">
        <v>1735</v>
      </c>
      <c r="C511" s="99">
        <v>1</v>
      </c>
    </row>
    <row r="512" spans="1:3" ht="15.75" x14ac:dyDescent="0.25">
      <c r="A512" s="98" t="s">
        <v>1736</v>
      </c>
      <c r="B512" s="99" t="s">
        <v>1737</v>
      </c>
      <c r="C512" s="99">
        <v>1</v>
      </c>
    </row>
    <row r="513" spans="1:3" ht="15.75" x14ac:dyDescent="0.25">
      <c r="A513" s="98" t="s">
        <v>1738</v>
      </c>
      <c r="B513" s="99" t="s">
        <v>1739</v>
      </c>
      <c r="C513" s="99">
        <v>1</v>
      </c>
    </row>
    <row r="514" spans="1:3" ht="15.75" x14ac:dyDescent="0.25">
      <c r="A514" s="98" t="s">
        <v>1740</v>
      </c>
      <c r="B514" s="99" t="s">
        <v>1741</v>
      </c>
      <c r="C514" s="99">
        <v>1</v>
      </c>
    </row>
    <row r="515" spans="1:3" ht="15.75" x14ac:dyDescent="0.25">
      <c r="A515" s="98" t="s">
        <v>1742</v>
      </c>
      <c r="B515" s="99" t="s">
        <v>1743</v>
      </c>
      <c r="C515" s="99">
        <v>1</v>
      </c>
    </row>
    <row r="516" spans="1:3" ht="15.75" x14ac:dyDescent="0.25">
      <c r="A516" s="98" t="s">
        <v>1744</v>
      </c>
      <c r="B516" s="99" t="s">
        <v>1745</v>
      </c>
      <c r="C516" s="99">
        <v>1</v>
      </c>
    </row>
    <row r="517" spans="1:3" ht="15.75" x14ac:dyDescent="0.25">
      <c r="A517" s="98" t="s">
        <v>1746</v>
      </c>
      <c r="B517" s="99" t="s">
        <v>1747</v>
      </c>
      <c r="C517" s="99">
        <v>1</v>
      </c>
    </row>
    <row r="518" spans="1:3" ht="15.75" x14ac:dyDescent="0.25">
      <c r="A518" s="98" t="s">
        <v>1748</v>
      </c>
      <c r="B518" s="99" t="s">
        <v>1749</v>
      </c>
      <c r="C518" s="99">
        <v>1</v>
      </c>
    </row>
    <row r="519" spans="1:3" ht="15.75" x14ac:dyDescent="0.25">
      <c r="A519" s="98" t="s">
        <v>1750</v>
      </c>
      <c r="B519" s="99" t="s">
        <v>1751</v>
      </c>
      <c r="C519" s="99">
        <v>1</v>
      </c>
    </row>
    <row r="520" spans="1:3" ht="15.75" x14ac:dyDescent="0.25">
      <c r="A520" s="98" t="s">
        <v>1752</v>
      </c>
      <c r="B520" s="99" t="s">
        <v>1753</v>
      </c>
      <c r="C520" s="99">
        <v>1</v>
      </c>
    </row>
    <row r="521" spans="1:3" ht="15.75" x14ac:dyDescent="0.25">
      <c r="A521" s="98" t="s">
        <v>1754</v>
      </c>
      <c r="B521" s="99" t="s">
        <v>1755</v>
      </c>
      <c r="C521" s="99">
        <v>1</v>
      </c>
    </row>
    <row r="522" spans="1:3" ht="15.75" x14ac:dyDescent="0.25">
      <c r="A522" s="98" t="s">
        <v>1756</v>
      </c>
      <c r="B522" s="99" t="s">
        <v>1757</v>
      </c>
      <c r="C522" s="99">
        <v>1</v>
      </c>
    </row>
    <row r="523" spans="1:3" ht="15.75" x14ac:dyDescent="0.25">
      <c r="A523" s="98" t="s">
        <v>1758</v>
      </c>
      <c r="B523" s="99" t="s">
        <v>1759</v>
      </c>
      <c r="C523" s="99">
        <v>1</v>
      </c>
    </row>
    <row r="524" spans="1:3" ht="15.75" x14ac:dyDescent="0.25">
      <c r="A524" s="98" t="s">
        <v>1760</v>
      </c>
      <c r="B524" s="99" t="s">
        <v>1761</v>
      </c>
      <c r="C524" s="99">
        <v>1</v>
      </c>
    </row>
    <row r="525" spans="1:3" ht="15.75" x14ac:dyDescent="0.25">
      <c r="A525" s="98" t="s">
        <v>1762</v>
      </c>
      <c r="B525" s="99" t="s">
        <v>1763</v>
      </c>
      <c r="C525" s="99">
        <v>1</v>
      </c>
    </row>
    <row r="526" spans="1:3" ht="15.75" x14ac:dyDescent="0.25">
      <c r="A526" s="98" t="s">
        <v>1764</v>
      </c>
      <c r="B526" s="99" t="s">
        <v>1765</v>
      </c>
      <c r="C526" s="99">
        <v>1</v>
      </c>
    </row>
    <row r="527" spans="1:3" ht="15.75" x14ac:dyDescent="0.25">
      <c r="A527" s="98" t="s">
        <v>1766</v>
      </c>
      <c r="B527" s="99" t="s">
        <v>1767</v>
      </c>
      <c r="C527" s="99">
        <v>1</v>
      </c>
    </row>
    <row r="528" spans="1:3" ht="15.75" x14ac:dyDescent="0.25">
      <c r="A528" s="98" t="s">
        <v>1768</v>
      </c>
      <c r="B528" s="99" t="s">
        <v>1769</v>
      </c>
      <c r="C528" s="99">
        <v>1</v>
      </c>
    </row>
    <row r="529" spans="1:3" ht="15.75" x14ac:dyDescent="0.25">
      <c r="A529" s="98" t="s">
        <v>1770</v>
      </c>
      <c r="B529" s="99" t="s">
        <v>1771</v>
      </c>
      <c r="C529" s="99">
        <v>1</v>
      </c>
    </row>
    <row r="530" spans="1:3" ht="15.75" x14ac:dyDescent="0.25">
      <c r="A530" s="98" t="s">
        <v>1772</v>
      </c>
      <c r="B530" s="99" t="s">
        <v>1773</v>
      </c>
      <c r="C530" s="99">
        <v>1</v>
      </c>
    </row>
    <row r="531" spans="1:3" ht="15.75" x14ac:dyDescent="0.25">
      <c r="A531" s="98" t="s">
        <v>1774</v>
      </c>
      <c r="B531" s="99" t="s">
        <v>1775</v>
      </c>
      <c r="C531" s="99">
        <v>1</v>
      </c>
    </row>
    <row r="532" spans="1:3" ht="15.75" x14ac:dyDescent="0.25">
      <c r="A532" s="98" t="s">
        <v>1776</v>
      </c>
      <c r="B532" s="99" t="s">
        <v>1777</v>
      </c>
      <c r="C532" s="99">
        <v>1</v>
      </c>
    </row>
    <row r="533" spans="1:3" ht="15.75" x14ac:dyDescent="0.25">
      <c r="A533" s="98" t="s">
        <v>1778</v>
      </c>
      <c r="B533" s="99" t="s">
        <v>1779</v>
      </c>
      <c r="C533" s="99">
        <v>1</v>
      </c>
    </row>
    <row r="534" spans="1:3" ht="31.5" x14ac:dyDescent="0.25">
      <c r="A534" s="98" t="s">
        <v>1780</v>
      </c>
      <c r="B534" s="99" t="s">
        <v>1781</v>
      </c>
      <c r="C534" s="99">
        <v>1</v>
      </c>
    </row>
    <row r="535" spans="1:3" ht="31.5" x14ac:dyDescent="0.25">
      <c r="A535" s="98" t="s">
        <v>1782</v>
      </c>
      <c r="B535" s="99" t="s">
        <v>1783</v>
      </c>
      <c r="C535" s="99">
        <v>1</v>
      </c>
    </row>
    <row r="536" spans="1:3" ht="15.75" x14ac:dyDescent="0.25">
      <c r="A536" s="98" t="s">
        <v>1784</v>
      </c>
      <c r="B536" s="99" t="s">
        <v>1785</v>
      </c>
      <c r="C536" s="99">
        <v>1</v>
      </c>
    </row>
    <row r="537" spans="1:3" ht="15.75" x14ac:dyDescent="0.25">
      <c r="A537" s="98" t="s">
        <v>1786</v>
      </c>
      <c r="B537" s="99" t="s">
        <v>1787</v>
      </c>
      <c r="C537" s="99">
        <v>1</v>
      </c>
    </row>
    <row r="538" spans="1:3" ht="15.75" x14ac:dyDescent="0.25">
      <c r="A538" s="98" t="s">
        <v>1788</v>
      </c>
      <c r="B538" s="99" t="s">
        <v>1789</v>
      </c>
      <c r="C538" s="99">
        <v>1</v>
      </c>
    </row>
    <row r="539" spans="1:3" ht="15.75" x14ac:dyDescent="0.25">
      <c r="A539" s="98" t="s">
        <v>1790</v>
      </c>
      <c r="B539" s="99" t="s">
        <v>1791</v>
      </c>
      <c r="C539" s="99">
        <v>1</v>
      </c>
    </row>
    <row r="540" spans="1:3" ht="15.75" x14ac:dyDescent="0.25">
      <c r="A540" s="98" t="s">
        <v>1792</v>
      </c>
      <c r="B540" s="99" t="s">
        <v>1793</v>
      </c>
      <c r="C540" s="99">
        <v>1</v>
      </c>
    </row>
    <row r="541" spans="1:3" ht="15.75" x14ac:dyDescent="0.25">
      <c r="A541" s="98" t="s">
        <v>1794</v>
      </c>
      <c r="B541" s="99" t="s">
        <v>1795</v>
      </c>
      <c r="C541" s="99">
        <v>1</v>
      </c>
    </row>
    <row r="542" spans="1:3" ht="15.75" x14ac:dyDescent="0.25">
      <c r="A542" s="98" t="s">
        <v>1796</v>
      </c>
      <c r="B542" s="99" t="s">
        <v>1797</v>
      </c>
      <c r="C542" s="99">
        <v>1</v>
      </c>
    </row>
    <row r="543" spans="1:3" ht="15.75" x14ac:dyDescent="0.25">
      <c r="A543" s="98" t="s">
        <v>1798</v>
      </c>
      <c r="B543" s="99" t="s">
        <v>1799</v>
      </c>
      <c r="C543" s="99">
        <v>1</v>
      </c>
    </row>
    <row r="544" spans="1:3" ht="15.75" x14ac:dyDescent="0.25">
      <c r="A544" s="98" t="s">
        <v>1800</v>
      </c>
      <c r="B544" s="99" t="s">
        <v>1801</v>
      </c>
      <c r="C544" s="99">
        <v>1</v>
      </c>
    </row>
    <row r="545" spans="1:3" ht="15.75" x14ac:dyDescent="0.25">
      <c r="A545" s="98" t="s">
        <v>1802</v>
      </c>
      <c r="B545" s="99" t="s">
        <v>1803</v>
      </c>
      <c r="C545" s="99">
        <v>1</v>
      </c>
    </row>
    <row r="546" spans="1:3" ht="15.75" x14ac:dyDescent="0.25">
      <c r="A546" s="98" t="s">
        <v>1804</v>
      </c>
      <c r="B546" s="99" t="s">
        <v>1805</v>
      </c>
      <c r="C546" s="99">
        <v>1</v>
      </c>
    </row>
    <row r="547" spans="1:3" ht="15.75" x14ac:dyDescent="0.25">
      <c r="A547" s="98" t="s">
        <v>1806</v>
      </c>
      <c r="B547" s="99" t="s">
        <v>1807</v>
      </c>
      <c r="C547" s="99">
        <v>1</v>
      </c>
    </row>
    <row r="548" spans="1:3" ht="15.75" x14ac:dyDescent="0.25">
      <c r="A548" s="98" t="s">
        <v>1808</v>
      </c>
      <c r="B548" s="99" t="s">
        <v>1809</v>
      </c>
      <c r="C548" s="99">
        <v>1</v>
      </c>
    </row>
  </sheetData>
  <autoFilter ref="A1:T1" xr:uid="{00000000-0001-0000-0700-000000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Dashboard</vt:lpstr>
      <vt:lpstr>Results</vt:lpstr>
      <vt:lpstr>Fortigate Test Cases</vt:lpstr>
      <vt:lpstr>Change Log</vt:lpstr>
      <vt:lpstr>New Release Changes</vt:lpstr>
      <vt:lpstr>Issue Code Table</vt:lpstr>
      <vt:lpstr>'New Release Changes'!Print_Area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Nordby Jonathan E (Contractor)</dc:creator>
  <cp:lastModifiedBy>Finders Michael D</cp:lastModifiedBy>
  <dcterms:created xsi:type="dcterms:W3CDTF">2024-11-06T15:50:08Z</dcterms:created>
  <dcterms:modified xsi:type="dcterms:W3CDTF">2025-08-28T15:18:41Z</dcterms:modified>
</cp:coreProperties>
</file>