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showInkAnnotation="0" codeName="ThisWorkbook" autoCompressPictures="0"/>
  <mc:AlternateContent xmlns:mc="http://schemas.openxmlformats.org/markup-compatibility/2006">
    <mc:Choice Requires="x15">
      <x15ac:absPath xmlns:x15ac="http://schemas.microsoft.com/office/spreadsheetml/2010/11/ac" url="C:\Users\d88pb\Documents\Safeguard\Method\Updated SCSEM package 09-30-2021\SCSEM Package 09302021\Windows\"/>
    </mc:Choice>
  </mc:AlternateContent>
  <xr:revisionPtr revIDLastSave="0" documentId="13_ncr:1_{7107267C-96CB-49E4-9433-F3F4D8283F3E}" xr6:coauthVersionLast="47" xr6:coauthVersionMax="47" xr10:uidLastSave="{00000000-0000-0000-0000-000000000000}"/>
  <bookViews>
    <workbookView xWindow="-28920" yWindow="-2085" windowWidth="29040" windowHeight="15840" tabRatio="726" xr2:uid="{00000000-000D-0000-FFFF-FFFF00000000}"/>
  </bookViews>
  <sheets>
    <sheet name="Dashboard" sheetId="1" r:id="rId1"/>
    <sheet name="Results" sheetId="14" r:id="rId2"/>
    <sheet name="Instructions" sheetId="9" r:id="rId3"/>
    <sheet name="Test Cases" sheetId="17" r:id="rId4"/>
    <sheet name="Appendix" sheetId="10" r:id="rId5"/>
    <sheet name="Change Log" sheetId="11" r:id="rId6"/>
    <sheet name="Issue Code Table" sheetId="16" r:id="rId7"/>
  </sheets>
  <definedNames>
    <definedName name="_xlnm._FilterDatabase" localSheetId="3" hidden="1">'Test Cases'!$A$2:$AA$276</definedName>
    <definedName name="_xlnm.Print_Area" localSheetId="4">Appendix!$A$1:$N$27</definedName>
    <definedName name="_xlnm.Print_Area" localSheetId="5">'Change Log'!$A$1:$D$14</definedName>
    <definedName name="_xlnm.Print_Area" localSheetId="0">Dashboard!$A$1:$C$45</definedName>
    <definedName name="_xlnm.Print_Area" localSheetId="2">Instructions!$A$1:$N$62</definedName>
    <definedName name="_xlnm.Print_Area" localSheetId="1">Results!#REF!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12" i="14" l="1"/>
  <c r="D12" i="14"/>
  <c r="B12" i="14"/>
  <c r="C12" i="14"/>
  <c r="AA4" i="17"/>
  <c r="AA5" i="17"/>
  <c r="AA6" i="17"/>
  <c r="AA7" i="17"/>
  <c r="AA8" i="17"/>
  <c r="AA9" i="17"/>
  <c r="AA10" i="17"/>
  <c r="AA11" i="17"/>
  <c r="AA12" i="17"/>
  <c r="AA13" i="17"/>
  <c r="AA14" i="17"/>
  <c r="AA15" i="17"/>
  <c r="AA16" i="17"/>
  <c r="AA17" i="17"/>
  <c r="AA18" i="17"/>
  <c r="AA19" i="17"/>
  <c r="AA20" i="17"/>
  <c r="AA21" i="17"/>
  <c r="AA22" i="17"/>
  <c r="AA23" i="17"/>
  <c r="AA24" i="17"/>
  <c r="AA25" i="17"/>
  <c r="AA26" i="17"/>
  <c r="AA27" i="17"/>
  <c r="AA28" i="17"/>
  <c r="AA29" i="17"/>
  <c r="AA30" i="17"/>
  <c r="AA31" i="17"/>
  <c r="AA32" i="17"/>
  <c r="AA33" i="17"/>
  <c r="AA34" i="17"/>
  <c r="AA35" i="17"/>
  <c r="AA36" i="17"/>
  <c r="AA37" i="17"/>
  <c r="AA38" i="17"/>
  <c r="AA39" i="17"/>
  <c r="AA40" i="17"/>
  <c r="AA41" i="17"/>
  <c r="AA42" i="17"/>
  <c r="AA43" i="17"/>
  <c r="AA44" i="17"/>
  <c r="AA45" i="17"/>
  <c r="AA46" i="17"/>
  <c r="AA47" i="17"/>
  <c r="AA48" i="17"/>
  <c r="AA49" i="17"/>
  <c r="AA50" i="17"/>
  <c r="AA51" i="17"/>
  <c r="AA52" i="17"/>
  <c r="AA53" i="17"/>
  <c r="AA54" i="17"/>
  <c r="AA55" i="17"/>
  <c r="AA56" i="17"/>
  <c r="AA57" i="17"/>
  <c r="AA58" i="17"/>
  <c r="AA59" i="17"/>
  <c r="AA60" i="17"/>
  <c r="AA61" i="17"/>
  <c r="AA62" i="17"/>
  <c r="AA63" i="17"/>
  <c r="AA64" i="17"/>
  <c r="AA65" i="17"/>
  <c r="AA66" i="17"/>
  <c r="AA67" i="17"/>
  <c r="AA68" i="17"/>
  <c r="AA69" i="17"/>
  <c r="AA70" i="17"/>
  <c r="AA71" i="17"/>
  <c r="AA72" i="17"/>
  <c r="AA73" i="17"/>
  <c r="AA74" i="17"/>
  <c r="AA75" i="17"/>
  <c r="AA76" i="17"/>
  <c r="AA77" i="17"/>
  <c r="AA78" i="17"/>
  <c r="AA79" i="17"/>
  <c r="AA80" i="17"/>
  <c r="AA81" i="17"/>
  <c r="AA82" i="17"/>
  <c r="AA83" i="17"/>
  <c r="AA84" i="17"/>
  <c r="AA85" i="17"/>
  <c r="AA86" i="17"/>
  <c r="AA87" i="17"/>
  <c r="AA88" i="17"/>
  <c r="AA89" i="17"/>
  <c r="AA90" i="17"/>
  <c r="AA91" i="17"/>
  <c r="AA92" i="17"/>
  <c r="AA93" i="17"/>
  <c r="AA94" i="17"/>
  <c r="AA95" i="17"/>
  <c r="AA96" i="17"/>
  <c r="AA97" i="17"/>
  <c r="AA98" i="17"/>
  <c r="AA99" i="17"/>
  <c r="AA100" i="17"/>
  <c r="AA101" i="17"/>
  <c r="AA102" i="17"/>
  <c r="AA103" i="17"/>
  <c r="AA104" i="17"/>
  <c r="AA105" i="17"/>
  <c r="AA106" i="17"/>
  <c r="AA107" i="17"/>
  <c r="AA108" i="17"/>
  <c r="AA109" i="17"/>
  <c r="AA110" i="17"/>
  <c r="AA111" i="17"/>
  <c r="AA112" i="17"/>
  <c r="AA113" i="17"/>
  <c r="AA114" i="17"/>
  <c r="AA115" i="17"/>
  <c r="AA116" i="17"/>
  <c r="AA117" i="17"/>
  <c r="AA118" i="17"/>
  <c r="AA119" i="17"/>
  <c r="AA120" i="17"/>
  <c r="AA121" i="17"/>
  <c r="AA122" i="17"/>
  <c r="AA123" i="17"/>
  <c r="AA124" i="17"/>
  <c r="AA125" i="17"/>
  <c r="AA126" i="17"/>
  <c r="AA127" i="17"/>
  <c r="AA128" i="17"/>
  <c r="AA129" i="17"/>
  <c r="AA130" i="17"/>
  <c r="AA131" i="17"/>
  <c r="AA132" i="17"/>
  <c r="AA133" i="17"/>
  <c r="AA134" i="17"/>
  <c r="AA135" i="17"/>
  <c r="AA136" i="17"/>
  <c r="AA137" i="17"/>
  <c r="AA138" i="17"/>
  <c r="AA139" i="17"/>
  <c r="AA140" i="17"/>
  <c r="AA141" i="17"/>
  <c r="AA142" i="17"/>
  <c r="AA143" i="17"/>
  <c r="AA144" i="17"/>
  <c r="AA145" i="17"/>
  <c r="AA146" i="17"/>
  <c r="AA147" i="17"/>
  <c r="AA148" i="17"/>
  <c r="AA149" i="17"/>
  <c r="AA150" i="17"/>
  <c r="AA151" i="17"/>
  <c r="AA152" i="17"/>
  <c r="AA153" i="17"/>
  <c r="AA154" i="17"/>
  <c r="AA155" i="17"/>
  <c r="AA156" i="17"/>
  <c r="AA157" i="17"/>
  <c r="AA158" i="17"/>
  <c r="AA159" i="17"/>
  <c r="AA160" i="17"/>
  <c r="AA161" i="17"/>
  <c r="AA162" i="17"/>
  <c r="AA163" i="17"/>
  <c r="AA164" i="17"/>
  <c r="AA165" i="17"/>
  <c r="AA166" i="17"/>
  <c r="AA167" i="17"/>
  <c r="AA168" i="17"/>
  <c r="AA169" i="17"/>
  <c r="AA170" i="17"/>
  <c r="AA171" i="17"/>
  <c r="AA172" i="17"/>
  <c r="AA173" i="17"/>
  <c r="AA174" i="17"/>
  <c r="AA175" i="17"/>
  <c r="AA176" i="17"/>
  <c r="AA177" i="17"/>
  <c r="AA178" i="17"/>
  <c r="AA179" i="17"/>
  <c r="AA180" i="17"/>
  <c r="AA181" i="17"/>
  <c r="AA182" i="17"/>
  <c r="AA183" i="17"/>
  <c r="AA184" i="17"/>
  <c r="AA185" i="17"/>
  <c r="AA186" i="17"/>
  <c r="AA187" i="17"/>
  <c r="AA188" i="17"/>
  <c r="AA189" i="17"/>
  <c r="AA190" i="17"/>
  <c r="AA191" i="17"/>
  <c r="AA192" i="17"/>
  <c r="AA193" i="17"/>
  <c r="AA194" i="17"/>
  <c r="AA195" i="17"/>
  <c r="AA196" i="17"/>
  <c r="AA197" i="17"/>
  <c r="AA198" i="17"/>
  <c r="AA199" i="17"/>
  <c r="AA200" i="17"/>
  <c r="AA201" i="17"/>
  <c r="AA202" i="17"/>
  <c r="AA203" i="17"/>
  <c r="AA204" i="17"/>
  <c r="AA205" i="17"/>
  <c r="AA206" i="17"/>
  <c r="AA207" i="17"/>
  <c r="AA208" i="17"/>
  <c r="AA209" i="17"/>
  <c r="AA210" i="17"/>
  <c r="AA211" i="17"/>
  <c r="AA212" i="17"/>
  <c r="AA213" i="17"/>
  <c r="AA214" i="17"/>
  <c r="AA215" i="17"/>
  <c r="AA216" i="17"/>
  <c r="AA217" i="17"/>
  <c r="AA218" i="17"/>
  <c r="AA219" i="17"/>
  <c r="AA220" i="17"/>
  <c r="AA221" i="17"/>
  <c r="AA222" i="17"/>
  <c r="AA223" i="17"/>
  <c r="AA224" i="17"/>
  <c r="AA225" i="17"/>
  <c r="AA226" i="17"/>
  <c r="AA227" i="17"/>
  <c r="AA228" i="17"/>
  <c r="AA229" i="17"/>
  <c r="AA230" i="17"/>
  <c r="AA231" i="17"/>
  <c r="AA232" i="17"/>
  <c r="AA233" i="17"/>
  <c r="AA234" i="17"/>
  <c r="AA235" i="17"/>
  <c r="AA236" i="17"/>
  <c r="AA237" i="17"/>
  <c r="AA238" i="17"/>
  <c r="AA239" i="17"/>
  <c r="AA240" i="17"/>
  <c r="AA241" i="17"/>
  <c r="AA242" i="17"/>
  <c r="AA243" i="17"/>
  <c r="AA244" i="17"/>
  <c r="AA245" i="17"/>
  <c r="AA246" i="17"/>
  <c r="AA247" i="17"/>
  <c r="AA248" i="17"/>
  <c r="AA249" i="17"/>
  <c r="AA250" i="17"/>
  <c r="AA251" i="17"/>
  <c r="AA252" i="17"/>
  <c r="AA253" i="17"/>
  <c r="AA254" i="17"/>
  <c r="AA255" i="17"/>
  <c r="AA256" i="17"/>
  <c r="AA257" i="17"/>
  <c r="AA258" i="17"/>
  <c r="AA259" i="17"/>
  <c r="AA260" i="17"/>
  <c r="AA261" i="17"/>
  <c r="AA262" i="17"/>
  <c r="AA263" i="17"/>
  <c r="AA264" i="17"/>
  <c r="AA265" i="17"/>
  <c r="AA266" i="17"/>
  <c r="AA267" i="17"/>
  <c r="AA268" i="17"/>
  <c r="AA269" i="17"/>
  <c r="AA270" i="17"/>
  <c r="AA271" i="17"/>
  <c r="AA272" i="17"/>
  <c r="AA273" i="17"/>
  <c r="AA274" i="17"/>
  <c r="AA275" i="17"/>
  <c r="M12" i="14" l="1"/>
  <c r="O12" i="14"/>
  <c r="AA3" i="17"/>
  <c r="F20" i="14" s="1"/>
  <c r="F21" i="14" l="1"/>
  <c r="D23" i="14"/>
  <c r="C18" i="14"/>
  <c r="E23" i="14"/>
  <c r="F19" i="14"/>
  <c r="D18" i="14"/>
  <c r="C22" i="14"/>
  <c r="C20" i="14"/>
  <c r="F18" i="14"/>
  <c r="D20" i="14"/>
  <c r="E20" i="14"/>
  <c r="E17" i="14"/>
  <c r="F17" i="14"/>
  <c r="E18" i="14"/>
  <c r="E22" i="14"/>
  <c r="F23" i="14"/>
  <c r="F22" i="14"/>
  <c r="C17" i="14"/>
  <c r="D21" i="14"/>
  <c r="C19" i="14"/>
  <c r="C23" i="14"/>
  <c r="D19" i="14"/>
  <c r="D17" i="14"/>
  <c r="E19" i="14"/>
  <c r="C21" i="14"/>
  <c r="D22" i="14"/>
  <c r="E21" i="14"/>
  <c r="C16" i="14"/>
  <c r="F16" i="14"/>
  <c r="E16" i="14"/>
  <c r="D16" i="14"/>
  <c r="F12" i="14"/>
  <c r="B29" i="14" l="1"/>
  <c r="B27" i="14"/>
  <c r="A29" i="14" l="1"/>
  <c r="N12" i="14"/>
  <c r="A27" i="14" s="1"/>
  <c r="I20" i="14"/>
  <c r="I16" i="14"/>
  <c r="I19" i="14"/>
  <c r="I22" i="14"/>
  <c r="I18" i="14"/>
  <c r="I23" i="14"/>
  <c r="I21" i="14"/>
  <c r="I17" i="14"/>
  <c r="H16" i="14" l="1"/>
  <c r="H22" i="14"/>
  <c r="H17" i="14"/>
  <c r="H18" i="14"/>
  <c r="H20" i="14"/>
  <c r="H21" i="14"/>
  <c r="H19" i="14"/>
  <c r="H23" i="14"/>
  <c r="D24" i="14" l="1"/>
  <c r="G12" i="14" s="1"/>
</calcChain>
</file>

<file path=xl/sharedStrings.xml><?xml version="1.0" encoding="utf-8"?>
<sst xmlns="http://schemas.openxmlformats.org/spreadsheetml/2006/main" count="6604" uniqueCount="4394">
  <si>
    <t>Internal Revenue Service</t>
  </si>
  <si>
    <t>Office of Safeguards</t>
  </si>
  <si>
    <t xml:space="preserve"> ▪ SCSEM Subject: Microsoft Server 2012</t>
  </si>
  <si>
    <t xml:space="preserve"> ▪ SCSEM Release Date: September 30, 2021</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</si>
  <si>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</si>
  <si>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</si>
  <si>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</si>
  <si>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</si>
  <si>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</si>
  <si>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</si>
  <si>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</si>
  <si>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</si>
  <si>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</si>
  <si>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</si>
  <si>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</si>
  <si>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</si>
  <si>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</si>
  <si>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</si>
  <si>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</si>
  <si>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OS/App Version:</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</si>
  <si>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</si>
  <si>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</si>
  <si>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</si>
  <si>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</si>
  <si>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</si>
  <si>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</si>
  <si>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</si>
  <si>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</si>
  <si>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</si>
  <si>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</si>
  <si>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</si>
  <si>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</si>
  <si>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</si>
  <si>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</si>
  <si>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</si>
  <si>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</si>
  <si>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</si>
  <si>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</si>
  <si>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</si>
  <si>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All SCSEM Test Results</t>
  </si>
  <si>
    <t xml:space="preserve">       </t>
  </si>
  <si>
    <r>
      <t xml:space="preserve">Final Test Results </t>
    </r>
    <r>
      <rPr>
        <sz val="10"/>
        <rFont val="Arial"/>
        <family val="2"/>
      </rPr>
      <t>(This table calculates all tests in the Test Cases tab)</t>
    </r>
  </si>
  <si>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</si>
  <si>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</si>
  <si>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</si>
  <si>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</si>
  <si>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</si>
  <si>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</si>
  <si>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</si>
  <si>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</si>
  <si>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</si>
  <si>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</si>
  <si>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</si>
  <si>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</si>
  <si>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</si>
  <si>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</si>
  <si>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</si>
  <si>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</si>
  <si>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</si>
  <si>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</si>
  <si>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</si>
  <si>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</si>
  <si>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</si>
  <si>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Instructions</t>
  </si>
  <si>
    <t>Introduction and Purpose:</t>
  </si>
  <si>
    <t xml:space="preserve">This SCSEM is used by the IRS Office of Safeguards to evaluate compliance with IRS Publication 1075 for agencies that have implemented </t>
  </si>
  <si>
    <t xml:space="preserve">Microsoft Windows Server 2012 for a system that receives, stores, processes or transmits Federal Tax Information (FTI).  The tests in this SCSEM </t>
  </si>
  <si>
    <t>complement tests executed through the Security Content Automation Protocol (SCAP) or through manual evaluation.</t>
  </si>
  <si>
    <t xml:space="preserve">Agencies should use this SCSEM to prepare for an upcoming Safeguards review. It is also an effective tool for agency use as part of internal periodic </t>
  </si>
  <si>
    <t xml:space="preserve">security assessments or internal inspections to ensure continued compliance in the years when a Safeguards review is not scheduled.  The agency </t>
  </si>
  <si>
    <t>can also use the SCSEM to identify the types of policies and procedures required to ensure continued compliance with IRS Publication 1075.</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</si>
  <si>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</si>
  <si>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</si>
  <si>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</si>
  <si>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</si>
  <si>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</si>
  <si>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</si>
  <si>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</si>
  <si>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</si>
  <si>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</si>
  <si>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Automated and Manual indicators are added to the Test method to indicate whether the test can be accomplished through the Automated Assessment tool.</t>
  </si>
  <si>
    <t>▪ Section Title</t>
  </si>
  <si>
    <t>▪ Description</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</si>
  <si>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</si>
  <si>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</si>
  <si>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</si>
  <si>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</si>
  <si>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</si>
  <si>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</si>
  <si>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</si>
  <si>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</si>
  <si>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</si>
  <si>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</si>
  <si>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</si>
  <si>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</si>
  <si>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</si>
  <si>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</si>
  <si>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</si>
  <si>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</si>
  <si>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</si>
  <si>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</si>
  <si>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</si>
  <si>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Criticality</t>
  </si>
  <si>
    <t xml:space="preserve">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
 </t>
  </si>
  <si>
    <t>▪ CIS Benchmark Section #</t>
  </si>
  <si>
    <t>Mapping of test case requirements to the CIS Benchmark section number.</t>
  </si>
  <si>
    <t>▪ Recommendation #</t>
  </si>
  <si>
    <t>Mapping of test case requirements to the CIS Benchmark recommendation number.</t>
  </si>
  <si>
    <t>▪ Rationale Statement</t>
  </si>
  <si>
    <t>▪ Remediation Procedure</t>
  </si>
  <si>
    <t>Remediation content for implementing and assessing benchmark guidance  The content allows you to apply the recommended settings for a particular benchmark.</t>
  </si>
  <si>
    <t>▪ Issue Codes</t>
  </si>
  <si>
    <t>A single issue code must be selected for each test case to calculate the weighted risk score.  The tester must perform this activity when executing each test.</t>
  </si>
  <si>
    <t>Obtaining Group Policy Settings in Microsoft Windows:</t>
  </si>
  <si>
    <t>To execute the tests in this SCSEM manually, please perform the following steps to begin:</t>
  </si>
  <si>
    <t>1.)</t>
  </si>
  <si>
    <t>With an account with administrative privileges, open the Microsoft Management Console by typing "mmc" on the Windows Start Menu.</t>
  </si>
  <si>
    <t>2.)</t>
  </si>
  <si>
    <t>Type Ctrl+M or click on "File &gt; Add/Remove Snap-in..."</t>
  </si>
  <si>
    <t>3.)</t>
  </si>
  <si>
    <t>From the left panel, select the "Resultant Set of Policy", click "Add" and then click "OK" to proceed.</t>
  </si>
  <si>
    <t>4.)</t>
  </si>
  <si>
    <t>From the MMC, select "Resultant Set of Policy" and from right panel, select "More Actions &gt; Generate RSoP Data..." to begin RSoP Wizard.</t>
  </si>
  <si>
    <t>5.)</t>
  </si>
  <si>
    <t>Ensure "Logging mode" is selected and click "Next" to continue.</t>
  </si>
  <si>
    <t>6.)</t>
  </si>
  <si>
    <t>Ensure "This computer" is selected and click "Next to continue".</t>
  </si>
  <si>
    <t>7.)</t>
  </si>
  <si>
    <t>Select an appropriate user account which has access to FTI.  If  the system is used for administrative purposes, select Administrator.</t>
  </si>
  <si>
    <t>8.)</t>
  </si>
  <si>
    <t>Click "Next" on the following screen to generate RSoP data.</t>
  </si>
  <si>
    <t>Local Security Policy or Local Group Policy Editor should be used for settings which are not reflected in the RSoP Data Report.</t>
  </si>
  <si>
    <t>Export RSoP to file:</t>
  </si>
  <si>
    <t>With an account with administrative privileges, open the Command Prompt by typing "cmd" on the Windows Start Menu.</t>
  </si>
  <si>
    <t>Navigate to the directory where you would like the exported file to be generated.</t>
  </si>
  <si>
    <t>Type "gpresult /h gpreport.html" to export the report in HTML format. The file will only contain policies which are set by the agency.</t>
  </si>
  <si>
    <t>Test ID</t>
  </si>
  <si>
    <t>NIST ID</t>
  </si>
  <si>
    <t>NIST Control Name</t>
  </si>
  <si>
    <t>Test Method</t>
  </si>
  <si>
    <t>Section Title</t>
  </si>
  <si>
    <t>Description</t>
  </si>
  <si>
    <t>Test Procedures</t>
  </si>
  <si>
    <t>Expected Results</t>
  </si>
  <si>
    <t>Actual Results</t>
  </si>
  <si>
    <t>Status</t>
  </si>
  <si>
    <t>Finding Statement (Internal Use Only)</t>
  </si>
  <si>
    <t>Notes/Evidence</t>
  </si>
  <si>
    <t>Criticality</t>
  </si>
  <si>
    <t>Issue Code</t>
  </si>
  <si>
    <r>
      <t xml:space="preserve">Issue Code Mapping (Select </t>
    </r>
    <r>
      <rPr>
        <b/>
        <u/>
        <sz val="10"/>
        <rFont val="Arial"/>
        <family val="2"/>
      </rPr>
      <t>one</t>
    </r>
    <r>
      <rPr>
        <b/>
        <sz val="10"/>
        <rFont val="Arial"/>
        <family val="2"/>
      </rPr>
      <t xml:space="preserve"> to enter in column N)</t>
    </r>
  </si>
  <si>
    <t>CIS Benchmark Section #</t>
  </si>
  <si>
    <t>Recommendation #</t>
  </si>
  <si>
    <t>Rationale Statement</t>
  </si>
  <si>
    <t>Remediation Procedure</t>
  </si>
  <si>
    <t>Impact Statement</t>
  </si>
  <si>
    <t>CCE-ID</t>
  </si>
  <si>
    <t xml:space="preserve">Remediation Statement (Internal Use Only)         </t>
  </si>
  <si>
    <t>CAP Request Statement (Internal Use Only)</t>
  </si>
  <si>
    <t>Risk Rating (Do Not Edit)</t>
  </si>
  <si>
    <t>WIN2012-001</t>
  </si>
  <si>
    <t>SA-22</t>
  </si>
  <si>
    <t>Unsupported System Components</t>
  </si>
  <si>
    <t>Test (Manual)</t>
  </si>
  <si>
    <t>Vendor Support</t>
  </si>
  <si>
    <t>Research the Microsoft website to determine whether the system is supported and currently receives security updates.</t>
  </si>
  <si>
    <t>Windows is in current general support or extended support. If in extended support, ensure the agency has purchased extra support</t>
  </si>
  <si>
    <t>The system is not under current vendor support.</t>
  </si>
  <si>
    <r>
      <t xml:space="preserve">End of General Support:
</t>
    </r>
    <r>
      <rPr>
        <sz val="10"/>
        <color theme="1"/>
        <rFont val="Arial"/>
        <family val="2"/>
      </rPr>
      <t>Win 2012 Mainstream: 10/09/2018
Extended Support: 10/10/2023</t>
    </r>
  </si>
  <si>
    <t>Critical</t>
  </si>
  <si>
    <t>HSA7
HSA8
HSA9</t>
  </si>
  <si>
    <t>HSA7: The external facing system is no longer supported by the vendor
HSA8: The internally hosted operating system's major release is no longer supported by the vendor
HSA9: The internally hosted operating system's minor release is no longer supported by the vendor</t>
  </si>
  <si>
    <t>Upgrade the Windows Server Operation System to a vendor-supported version. Once deployed, harden the upgraded system in accordance with IRS standards using the corresponding SCSEM for a Windows Server.</t>
  </si>
  <si>
    <t>Upgrade the Windows Server Operating System (OS) to a vendor-supported version. Once deployed, harden the upgraded system in accordance with IRS standards using the corresponding SCSEM.</t>
  </si>
  <si>
    <t>To close this finding, please provide a screenshot that includes the hostname, operating system or firmware version and patch level of the upgraded system. If new hardware is required, please provide a signed certification from the agency's CISO stating the legacy Windows server has been decommissioned and properly sanitized in accordance with IRS Publication 1075 with the agency's CAP.</t>
  </si>
  <si>
    <t>WIN2012-002</t>
  </si>
  <si>
    <t>SI-2</t>
  </si>
  <si>
    <t>Flaw Remediation</t>
  </si>
  <si>
    <t>Keep OS Patch Level Current</t>
  </si>
  <si>
    <t>Check the system's update history to ensure the latest security patches have been installed.</t>
  </si>
  <si>
    <t>The agency is actively patching the system. Recent patches have been applied.</t>
  </si>
  <si>
    <t>The system patch level is not current.</t>
  </si>
  <si>
    <t>Significant</t>
  </si>
  <si>
    <t>HSI2
HSI27</t>
  </si>
  <si>
    <t xml:space="preserve">HSI2: System patch level is insufficient
HSI27: Critical security patches have not been applied </t>
  </si>
  <si>
    <t xml:space="preserve">Obtain and install the latest Windows 2012 Server security patches for Security-relevant software updates to include, patches, service packs, hot fixes, and antivirus signatures. </t>
  </si>
  <si>
    <t>To close this finding, please provide a screenshot of the updated windows version and its patch level with the agency's CAP.</t>
  </si>
  <si>
    <t>WIN2012-003</t>
  </si>
  <si>
    <t>IA-2</t>
  </si>
  <si>
    <t>Identification and Authentication (Organizational Users)</t>
  </si>
  <si>
    <t>Ensure multi-factor authentication mechanisms is employed for all local access to the network for all privileged and non-privileged users.</t>
  </si>
  <si>
    <t>The agency employs sufficient multi-factor authentication mechanisms for all local access to the network for all privileged and non-privileged users.</t>
  </si>
  <si>
    <t>1. Interview agency personnel to determine if the agency requires multi-factor authentication (MFA) for local access, unless the terminal is in a restricted area per Pub 1075 requirements.
2. Examine procedures to determine how multi-factor authentication is implemented for all local machine and network access. If a personal identification number (PIN) is used as an authenticator for MFA, ensure the following is enforced:
a,  Minimum length of 8 digits or maximum length allowable by the device
b. Enforce complex sequences (e.g., 73961548 – no repeating digits and no sequential digits);
c. Do not store with the Smartcard; and
d. Do not share.</t>
  </si>
  <si>
    <t>1. The agency requires multi-factor authentication for local access to the network and information systems that receive, process, store or transmit FTI.
2. The multi-factor authentication mechanism is sufficient and implemented for all local access to the network.
3. Minimum requirements are met as outlined in test case if a PIN is used.</t>
  </si>
  <si>
    <t xml:space="preserve">Multi-factor authentication is not required for internal privileged and non-privileged access. </t>
  </si>
  <si>
    <t>Note - This is applicable to all workstations, servers, hypervisors, network devices, etc. within the FTI scope.</t>
  </si>
  <si>
    <t>HAC64
HAC65
HAC66</t>
  </si>
  <si>
    <t>HAC64: Multi-factor authentication is not required for internal privileged and non-privileged access
HAC65: Multi-factor authentication is not required for internal privileged access
HAC66: Multi-factor authentication is not required for internal non-privileged access</t>
  </si>
  <si>
    <t>Employs sufficient multi-factor authentication mechanisms for all local access to the network for all privileged and non-privileged users.</t>
  </si>
  <si>
    <t>Employs sufficient multi-factor authentication mechanisms for all local access to the network for all privileged and non-privileged users Such as identification number (PIN) is used as an authenticator for MFA, ensure the following is enforced:
1) Minimum length of 8 digits or maximum length allowable by the device
2) Enforce complex sequences (e.g., 73961548 – no repeating digits and no sequential digits);
3) Do not store with the Smartcard; and
4) Do not share.</t>
  </si>
  <si>
    <t>To close this finding, please provide a screenshot showing MDF is employed for all local access to the network with the agency's CAP.</t>
  </si>
  <si>
    <t>WIN2012-004</t>
  </si>
  <si>
    <t>SC-28</t>
  </si>
  <si>
    <t>Protection of Information at Rest</t>
  </si>
  <si>
    <t xml:space="preserve">Implemented cryptographic mechanisms to prevent unauthorized disclosure and modification of FTI at rest </t>
  </si>
  <si>
    <t>Protect the confidentiality and integrity of the FTI, and IT System-related information (e.g., configurations, rule sets);  at rest.</t>
  </si>
  <si>
    <t>Interview agency personnel to determine if the agency has implemented cryptographic mechanisms to prevent unauthorized disclosure and modification of FTI at rest on end user computing systems (i.e., desktop computers, laptop computers, mobile devices, portable and removable storage devices) in non-volatile storage.</t>
  </si>
  <si>
    <t>FTI is encrypted using the latest FIPS approved cryptography. Document the specific encryption specifications in the test results.
Validate the product used to encrypt FTI at rest using the NIST inventory</t>
  </si>
  <si>
    <t>Encryption capabilities do not meet the latest FIPS 140 requirements</t>
  </si>
  <si>
    <t>HSC42</t>
  </si>
  <si>
    <t>HSC42: Encryption capabilities do not meet the latest FIPS 140 requirements</t>
  </si>
  <si>
    <t>Implement cryptographic mechanisms to prevent unauthorized disclosure and modification of FTI at rest on end user computing systems (i.e., desktop computers, laptop computers, mobile devices, portable and removable storage devices) in non-volatile storage.</t>
  </si>
  <si>
    <t>To close this finding, please provide a screenshot showing the encryption used to protect the FTI data at rest with the agency's CAP.</t>
  </si>
  <si>
    <t>WIN2012-005</t>
  </si>
  <si>
    <t>IA-5</t>
  </si>
  <si>
    <t>Authenticator Management</t>
  </si>
  <si>
    <t>Test (Automated)</t>
  </si>
  <si>
    <t>Set "Enforce password history" to "24 or more password(s)"</t>
  </si>
  <si>
    <t>This policy setting determines the number of renewed, unique passwords that have to be associated with a user account before you can reuse an old password. The value for this policy setting must be between 0 and 24 passwords. The default value for Windows Vista is 0 passwords, but the default setting in a domain is 24 passwords. To maintain the effectiveness of this policy setting, use the Minimum password age setting to prevent users from repeatedly changing their password.
The recommended state for this setting is: `24 or more password(s)`.</t>
  </si>
  <si>
    <t>Navigate to the UI Path articulated in the Remediation section and confirm it is set as prescribed.</t>
  </si>
  <si>
    <t>The setting 'Enforce password history' is set to '24 or more password(s)'</t>
  </si>
  <si>
    <t>The setting "Enforce password history" is not set to "24 or more password(s)".</t>
  </si>
  <si>
    <t>Moderate</t>
  </si>
  <si>
    <t>HPW6</t>
  </si>
  <si>
    <t>HPW6: Password history is insufficient</t>
  </si>
  <si>
    <t>1.1</t>
  </si>
  <si>
    <t>1.1.1</t>
  </si>
  <si>
    <t>The longer a user uses the same password, the greater the chance that an attacker can determine the password through brute force attacks. Also, any accounts that may have been compromised will remain exploitable for as long as the password is left unchanged. If password changes are required but password reuse is not prevented, or if users continually reuse a small number of passwords, the effectiveness of a good password policy is greatly reduced.
If you specify a low number for this policy setting, users will be able to use the same small number of passwords repeatedly. If you do not also configure the Minimum password age setting, users might repeatedly change their passwords until they can reuse their original password.</t>
  </si>
  <si>
    <t>To establish the recommended configuration via GP, set the following UI path to `24 or more password(s)`:
Computer Configuration\Policies\Windows Settings\Security Settings\Account Policies\Password Policy\Enforce password history.</t>
  </si>
  <si>
    <t>The major impact of this configuration is that users must create a new password every time they are required to change their old one. If users are required to change their passwords to new unique values, there is an increased risk of users who write their passwords somewhere so that they do not forget them. Another risk is that users may create passwords that change incrementally (for example, password01, password02, and so on) to facilitate memorization but make them easier to guess. Also, an excessively low value for the Minimum password age setting will likely increase administrative overhead, because users who forget their passwords might ask the help desk to reset them frequently.</t>
  </si>
  <si>
    <t>CCE-37166-6</t>
  </si>
  <si>
    <t>Set "Enforces password history" to "24 or more password(s)". One method to achieve the recommended configuration via Group Policy is to perform the following:
Set the following UI path to 24 or more password(s):
Computer Configuration\Policies\Windows Settings\Security Settings\Account Policies\Password Policy\Enforce password history</t>
  </si>
  <si>
    <t>WIN2012-006</t>
  </si>
  <si>
    <t>Set "Maximum password age" to 90 or fewer days for Administrators and Standard Users</t>
  </si>
  <si>
    <t>This policy setting defines how long a user can use their password before it expires.
Values for this policy setting range from 0 to 999 days. If you set the value to 0, the password will never expire.
Because attackers can crack passwords, the more frequently you change the password the less opportunity an attacker has to use a cracked password. However, the lower this value is set, the higher the potential for an increase in calls to help desk support due to users having to change their password or forgetting which password is current.
The recommended state for this setting is `60 or fewer days, but not 0`.
**Note:** Password Policy settings (section 1.1) and Account Lockout Policy settings (section 1.2) must be applied via the **Default Domain Policy** GPO in order to be globally in effect on **domain** user accounts as their default behavior. If these settings are configured in another GPO, they will only affect **local** user accounts on the computers that receive the GPO. However, custom exceptions to the default password policy and account lockout policy rules for specific domain users and/or groups can be defined using Password Settings Objects (PSOs), which are completely separate from Group Policy and most easily configured using Active Directory Administrative Center.</t>
  </si>
  <si>
    <t>The security setting "Maximum password age" is set to 90 or fewer days for Administrators and Standard Users</t>
  </si>
  <si>
    <t>The setting "Maximum password age" is not set to "90 or fewer days, but not 0".</t>
  </si>
  <si>
    <t>Added requirement for Standard Users</t>
  </si>
  <si>
    <t>HPW2</t>
  </si>
  <si>
    <t>HPW2: Password does not expire timely</t>
  </si>
  <si>
    <t>1.1.2</t>
  </si>
  <si>
    <t>The longer a password exists the higher the likelihood that it will be compromised by a brute force attack, by an attacker gaining general knowledge about the user, or by the user sharing the password. Configuring the Maximum password age setting to 0 so that users are never required to change their passwords is a major security risk because that allows a compromised password to be used by the malicious user for as long as the valid user is authorized access.</t>
  </si>
  <si>
    <t>To establish the recommended configuration via GP: 
Set the following UI path to 90 or fewer days for Administrators and  Standard Users, but not 0: Computer Configuration\Policies\Windows Settings\Security Settings\Account Policies\Password Policy\Maximum password age.</t>
  </si>
  <si>
    <t>If the Maximum password age setting is too low, users are required to change their passwords very often. Such a configuration can reduce security in the organization, because users might write their passwords in an insecure location or lose them. If the value for this policy setting is too high, the level of security within an organization is reduced because it allows potential attackers more time in which to discover user passwords or to use compromised accounts.</t>
  </si>
  <si>
    <t>CCE-37167-4</t>
  </si>
  <si>
    <t>Set "Maximum password age" to 90 or fewer days for all Users,  but not 0. One method to achieve the recommended configuration via Group Policy is to perform the following:
Set the following UI path to 90 or fewer days for all Users, but not 0:
Computer Configuration\Policies\Windows Settings\Security Settings\Account Policies\Password Policy\Maximum password age</t>
  </si>
  <si>
    <t>To close this finding, please provide a screenshot of the setting and/or a comprehensive group policy result report (e.g., gpresult) with the agency's CAP.</t>
  </si>
  <si>
    <t>WIN2012-007</t>
  </si>
  <si>
    <t>Set "Minimum password age" to "1 or more day(s)"</t>
  </si>
  <si>
    <t>This policy setting determines the number of days that you must use a password before you can change it. The range of values for this policy setting is between 1 and 999 days. (You may also set the value to 0 to allow immediate password changes.) The default value for this setting is 0 days.
The recommended state for this setting is: `1 or more day(s)`.</t>
  </si>
  <si>
    <t>The setting 'Minimum password age' is set to '1 or more day(s)'</t>
  </si>
  <si>
    <t>The setting "Minimum password age" is not set to "1 or more day(s)".</t>
  </si>
  <si>
    <t>HPW4</t>
  </si>
  <si>
    <t>HPW4: Minimum password age does not exist</t>
  </si>
  <si>
    <t>1.1.3</t>
  </si>
  <si>
    <t>Users may have favorite passwords that they like to use because they are easy to remember and they believe that their password choice is secure from compromise. Unfortunately, passwords are compromised and if an attacker is targeting a specific individual user account, with foreknowledge of data about that user, reuse of old passwords can cause a security breach. To address password reuse a combination of security settings is required. Using this policy setting with the Enforce password history setting prevents the easy reuse of old passwords. For example, if you configure the Enforce password history setting to ensure that users cannot reuse any of their last 12 passwords, they could change their password 13 times in a few minutes and reuse the password they started with, unless you also configure the Minimum password age setting to a number that is greater than 0. You must configure this policy setting to a number that is greater than 0 for the Enforce password history setting to be effective.</t>
  </si>
  <si>
    <t>To establish the recommended configuration via GP, set the following UI path to `1 or more day(s)`:
Computer Configuration\Policies\Windows Settings\Security Settings\Account Policies\Password Policy\Minimum password age.</t>
  </si>
  <si>
    <t>If an administrator sets a password for a user but wants that user to change the password when the user first logs on, the administrator must select the User must change password at next logon check box, or the user will not be able to change the password until the next day.</t>
  </si>
  <si>
    <t>CCE-37073-4</t>
  </si>
  <si>
    <t>Set "Minimum password age" to "1 or more day(s)". One method to achieve the recommended configuration via Group Policy is to perform the following:
Set the following UI path to 1 or more day(s):
Computer Configuration\Policies\Windows Settings\Security Settings\Account Policies\Password Policy\Minimum password age</t>
  </si>
  <si>
    <t>WIN2012-008</t>
  </si>
  <si>
    <t>Set "Minimum password length" to "14 or more character(s)"</t>
  </si>
  <si>
    <t>This policy setting determines the least number of characters that make up a password for a user account. There are many different theories about how to determine the best password length for an organization, but perhaps "pass phrase" is a better term than "password." In Microsoft Windows 2000 and newer, pass phrases can be quite long and can include spaces. Therefore, a phrase such as "I want to drink a $5 milkshake" is a valid pass phrase; it is a considerably stronger password than an 14 or 10 character string of random numbers and letters, and yet is easier to remember. Users must be educated about the proper selection and maintenance of passwords, especially with regard to password length.
The recommended state for this setting is: 14or more character(s).</t>
  </si>
  <si>
    <t>The setting "Minimum password length" is set to "14 or more character(s)"</t>
  </si>
  <si>
    <t>The setting "Minimum password length" is not set to "14 or more character(s)".</t>
  </si>
  <si>
    <t>Updated to 14to meet IRS Requirements.</t>
  </si>
  <si>
    <t>HPW3</t>
  </si>
  <si>
    <t>HPW3: Minimum password length is too short</t>
  </si>
  <si>
    <t>1.1.4</t>
  </si>
  <si>
    <t>Types of password attacks include dictionary attacks (which attempt to use common words and phrases) and brute force attacks (which try every possible combination of characters). Also, attackers sometimes try to obtain the account database so they can use tools to discover the accounts and passwords.</t>
  </si>
  <si>
    <t>To establish the recommended configuration via GP, set the following UI path to 14 or more character(s):
Computer Configuration\Policies\Windows Settings\Security Settings\Account Policies\Password Policy\Minimum password length.</t>
  </si>
  <si>
    <t>Requirements for extremely long passwords can actually decrease the security of an organization, because users might leave the information in an insecure location or lose it. If very long passwords are required, mistyped passwords could cause account lockouts and increase the volume of help desk calls. If your organization has issues with forgotten passwords due to password length requirements, consider teaching your users about pass phrases, which are often easier to remember and, due to the larger number of character combinations, much harder to discover.
**Note:** Older versions of Windows such as Windows 98 and Windows NT 4.0 do not support passwords that are longer than 14 characters. Computers that run these older operating systems are unable to authenticate with computers or domains that use accounts that require long passwords.</t>
  </si>
  <si>
    <t>CCE-36534-6</t>
  </si>
  <si>
    <t>Set "Minimum password length" to "14 or more character(s)". One method to achieve the recommended configuration via Group Policy is to perform the following: 
Set the following UI path to 14 or more character(s):
Computer Configuration\Policies\Windows Settings\Security Settings\Account Policies\Password Policy\Minimum password length</t>
  </si>
  <si>
    <t>WIN2012-009</t>
  </si>
  <si>
    <t>Set "Password must meet complexity requirements" to "Enabled"</t>
  </si>
  <si>
    <t>This policy setting checks all new passwords to ensure that they meet basic requirements for strong passwords.
When this policy is enabled, passwords must meet the following minimum requirements:
-- Not contain the user's account name or parts of the user's full name that exceed two consecutive characters
-- Be at least six characters in length
-- Contain characters from three of the following four categories:
---- English uppercase characters (A through Z)
---- English lowercase characters (a through z)
---- Base 10 digits (0 through 9)
---- Non-alphabetic characters (for example, !, $, #, %)
---- A catch-all category of any Unicode character that does not fall under the previous four categories. This fifth category can be regionally specific.
Each additional character in a password increases its complexity exponentially. For instance, a seven-character, all lower-case alphabetic password would have 267 (approximately 8 x 109 or 8 billion) possible combinations. At 1,000,000 attempts per second (a capability of many password-cracking utilities), it would only take 133 minutes to crack. A seven-character alphabetic password with case sensitivity has 527 combinations. A seven-character case-sensitive alphanumeric password without punctuation has 627 combinations. An eight-character password has 268 (or 2 x 1011) possible combinations. Although this might seem to be a large number, at 1,000,000 attempts per second it would take only 59 hours to try all possible passwords. Remember, these times will significantly increase for passwords that use ALT characters and other special keyboard characters such as "!" or "@". Proper use of the password settings can help make it difficult to mount a brute force attack.
The recommended state for this setting is: `Enabled`.</t>
  </si>
  <si>
    <t>The setting 'Password must meet complexity requirements' is set to 'Enabled'</t>
  </si>
  <si>
    <t>The setting "Password must meet complexity requirements" is not set to "Enabled".</t>
  </si>
  <si>
    <t>HPW12</t>
  </si>
  <si>
    <t>HPW12: Passwords do not meet complexity requirements</t>
  </si>
  <si>
    <t>1.1.5</t>
  </si>
  <si>
    <t>Passwords that contain only alphanumeric characters are extremely easy to discover with several publicly available tools.</t>
  </si>
  <si>
    <t>To establish the recommended configuration via GP, set the following UI path to `Enabled`:
Computer Configuration\Policies\Windows Settings\Security Settings\Account Policies\Password Policy\Password must meet complexity requirements.</t>
  </si>
  <si>
    <t>If the default password complexity configuration is retained, additional help desk calls for locked-out accounts could occur because users might not be accustomed to passwords that contain non-alphabetic characters. However, all users should be able to comply with the complexity requirement with minimal difficulty.
If your organization has more stringent security requirements, you can create a custom version of the `Passfilt.dll` file that allows the use of arbitrarily complex password strength rules. For example, a custom password filter might require the use of non-upper row characters. (Upper row characters are those that require you to hold down the SHIFT key and press any of the digits between 1 and 0.) A custom password filter might also perform a dictionary check to verify that the proposed password does not contain common dictionary words or fragments.
Also, the use of ALT key character combinations can greatly enhance the complexity of a password. However, such stringent password requirements can result in unhappy users and an extremely busy help desk. Alternatively, your organization could consider a requirement for all administrator passwords to use ALT characters in the 0128 - 0159 range. (ALT characters outside of this range can represent standard alphanumeric characters that would not add additional complexity to the password.)</t>
  </si>
  <si>
    <t>CCE-37063-5</t>
  </si>
  <si>
    <t>Set "Password must meet complexity requirements" to "Enabled". One method to achieve the recommended configuration via Group Policy is to perform the following:
Set the following UI path to Enabled:
Computer Configuration\Policies\Windows Settings\Security Settings\Account Policies\Password Policy\Password must meet complexity requirements</t>
  </si>
  <si>
    <t>WIN2012-010</t>
  </si>
  <si>
    <t>Set "Store passwords using reversible encryption" to "Disabled"</t>
  </si>
  <si>
    <t>This policy setting determines whether the operating system stores passwords in a way that uses reversible encryption, which provides support for application protocols that require knowledge of the user's password for authentication purposes. Passwords that are stored with reversible encryption are essentially the same as plaintext versions of the passwords.
The recommended state for this setting is: `Disabled`.</t>
  </si>
  <si>
    <t>The setting 'Store passwords using reversible encryption' is set to 'Disabled'</t>
  </si>
  <si>
    <t>The setting "Store passwords using reversible encryption" is not set to "Disabled".</t>
  </si>
  <si>
    <t>HAC47</t>
  </si>
  <si>
    <t xml:space="preserve">HAC47: Files containing authentication information are not adequately protected </t>
  </si>
  <si>
    <t>1.1.6</t>
  </si>
  <si>
    <t>Enabling this policy setting allows the operating system to store passwords in a weaker format that is much more susceptible to compromise and weakens your system security.</t>
  </si>
  <si>
    <t>To establish the recommended configuration via GP, set the following UI path to `Disabled`:
Computer Configuration\Policies\Windows Settings\Security Settings\Account Policies\Password Policy\Store passwords using reversible encryption.</t>
  </si>
  <si>
    <t>If your organization uses either the CHAP authentication protocol through remote access or IAS services or Digest Authentication in IIS, you must configure this policy setting to Enabled. This setting is extremely dangerous to apply through Group Policy on a user-by-user basis, because it requires the appropriate user account object to be opened in Active Directory Users and Computers.</t>
  </si>
  <si>
    <t>CCE-36286-3</t>
  </si>
  <si>
    <t>Set "Store passwords using reversible encryption" to "Disabled". One method to achieve the recommended configuration via Group Policy is to perform the following:
Set the following UI path to Disabled:
Computer Configuration\Policies\Windows Settings\Security Settings\Account Policies\Password Policy\Store passwords using reversible encryption</t>
  </si>
  <si>
    <t>WIN2012-011</t>
  </si>
  <si>
    <t>AC-7</t>
  </si>
  <si>
    <t>Unsuccessful Logon Attempts</t>
  </si>
  <si>
    <t>Set "Account lockout duration" to "120 or more minute(s)"</t>
  </si>
  <si>
    <t>This policy setting determines the length of time that must pass before a locked account is unlocked and a user can try to log on again. The setting does this by specifying the number of minutes a locked out account will remain unavailable. If the value for this policy setting is configured to 0, locked out accounts will remain locked out until an administrator manually unlocks them.
Although it might seem like a good idea to configure the value for this policy setting to a high value, such a configuration will likely increase the number of calls that the help desk receives to unlock accounts locked by mistake. Users should be aware of the length of time a lock remains in place, so that they realize they only need to call the help desk if they have an extremely urgent need to regain access to their computer.
The recommended state for this setting is: `120 or more minute(s)`.</t>
  </si>
  <si>
    <t>The setting 'Account lockout duration' is set to '120 or more minutes'</t>
  </si>
  <si>
    <t>The setting "Account lockout duration" is not set to "120 or more minute(s)".</t>
  </si>
  <si>
    <t>Updated to '120 or more minutes' - Pub 1075 9/2016</t>
  </si>
  <si>
    <t>Limited</t>
  </si>
  <si>
    <t>HAC17</t>
  </si>
  <si>
    <t>HAC17: Account lockouts do not require administrator action</t>
  </si>
  <si>
    <t>1.2</t>
  </si>
  <si>
    <t>1.2.1</t>
  </si>
  <si>
    <t>A denial of service (DoS) condition can be created if an attacker abuses the Account lockout threshold and repeatedly attempts to log on with a specific account. Once you configure the Account lockout threshold setting, the account will be locked out after the specified number of failed attempts. If you configure the Account lockout duration setting to 0, then the account will remain locked out until an administrator unlocks it manually.</t>
  </si>
  <si>
    <t>To establish the recommended configuration via GP, set the following UI path to `120 or more minute(s)`:
Computer Configuration\Policies\Windows Settings\Security Settings\Account Policies\Account Lockout Policy\Account lockout duration.</t>
  </si>
  <si>
    <t>Although it may seem like a good idea to configure this policy setting to never automatically unlock an account, such a configuration can increase the number of requests that your organization's help desk receives to unlock accounts that were locked by mistake.</t>
  </si>
  <si>
    <t>CCE-37034-6</t>
  </si>
  <si>
    <t>Set "Account lockout duration" to "120 or more minutes". One method to achieve the recommended configuration via Group Policy is to perform the following:
Set the following UI path to 120 or more minute(s):
Computer Configuration\Policies\Windows Settings\Security Settings\Account Policies\Account Lockout Policy\Account lockout duration</t>
  </si>
  <si>
    <t>WIN2012-012</t>
  </si>
  <si>
    <t>Set "Account lockout threshold" to "3 or fewer invalid logon attempt(s), but not 0"</t>
  </si>
  <si>
    <t>This policy setting determines the number of failed logon attempts before the account is locked. Setting this policy to `0` does not conform to the benchmark as doing so disables the account lockout threshold.
The recommended state for this setting is: `3 or fewer invalid logon attempt(s), but not 0`.</t>
  </si>
  <si>
    <t>The setting 'Account lockout threshold' is set to '3 or fewer invalid logon attempt(s), but not 0'</t>
  </si>
  <si>
    <t>The setting "Account lockout threshold" is not set to "3 or fewer invalid logon attempt(s) or is set to 0".</t>
  </si>
  <si>
    <t>Account Lockout threshold- Updated from "10" or fewer to "3" or fewer to meet IRS Requirements.</t>
  </si>
  <si>
    <t>HAC15</t>
  </si>
  <si>
    <t>HAC15: User accounts not locked out after 3 unsuccessful login attempts</t>
  </si>
  <si>
    <t>1.2.2</t>
  </si>
  <si>
    <t>Setting an account lockout threshold reduces the likelihood that an online password brute force attack will be successful. Setting the account lockout threshold too low introduces risk of increased accidental lockouts and/or a malicious actor intentionally locking out accounts.</t>
  </si>
  <si>
    <t>To establish the recommended configuration via GP, set the following UI path to `3 or fewer invalid login attempt(s), but not 0`:
Computer Configuration\Policies\Windows Settings\Security Settings\Account Policies\Account Lockout Policy\Account lockout threshold.</t>
  </si>
  <si>
    <t>If this policy setting is enabled, a locked-out account will not be usable until it is reset by an administrator or until the account lockout duration expires. This setting may generate additional help desk calls.
If you enforce this setting an attacker could cause a denial of service condition by deliberately generating failed logons for multiple user, therefore you should also configure the Account Lockout Duration to a relatively low value.
If you configure the Account Lockout Threshold to 0, there is a possibility that an attacker's attempt to discover passwords with a brute force password attack might go undetected if a robust audit mechanism is not in place.</t>
  </si>
  <si>
    <t>CCE-36008-1</t>
  </si>
  <si>
    <t>Set "Account lockout threshold" to "3 or fewer invalid logon attempt(s), but not 0". One method to achieve the recommended configuration via Group Policy is to perform the following:
Set the following UI path to 3 or fewer invalid login attempt(s), but not 0:
Computer Configuration\Policies\Windows Settings\Security Settings\Account Policies\Account Lockout Policy\Account lockout threshold</t>
  </si>
  <si>
    <t>WIN2012-013</t>
  </si>
  <si>
    <t>Set "Reset account lockout counter after" to "120 or more minute(s)"</t>
  </si>
  <si>
    <t>This policy setting determines the length of time before the Account lockout threshold resets to zero. The default value for this policy setting is Not Defined. If the Account lockout threshold is defined, this reset time must be less than or equal to the value for the Account lockout duration setting.
If you leave this policy setting at its default value or configure the value to an interval that is too long, your environment could be vulnerable to a DoS attack. An attacker could maliciously perform a number of failed logon attempts on all users in the organization, which will lock out their accounts. If no policy were determined to reset the account lockout, it would be a manual task for administrators. Conversely, if a reasonable time value is configured for this policy setting, users would be locked out for a set period until all of the accounts are unlocked automatically.
The recommended state for this setting is: `120 or more minute(s)`.</t>
  </si>
  <si>
    <t>The setting 'Reset account lockout counter after' is set to '120 or more minutes'</t>
  </si>
  <si>
    <t>The setting "Reset account lockout counter after" is not set to "120 or more minute(s)".</t>
  </si>
  <si>
    <t>1.2.3</t>
  </si>
  <si>
    <t>Users can accidentally lock themselves out of their accounts if they mistype their password multiple times. To reduce the chance of such accidental lockouts, the Reset account lockout counter after setting determines the number of minutes that must elapse before the counter that tracks failed logon attempts and triggers lockouts is reset to 0.</t>
  </si>
  <si>
    <t>To establish the recommended configuration via GP, set the following UI path to `120 or more minute(s)`:
Computer Configuration\Policies\Windows Settings\Security Settings\Account Policies\Account Lockout Policy\Reset account lockout counter after.</t>
  </si>
  <si>
    <t>If you do not configure this policy setting or if the value is configured to an interval that is too long, a DoS attack could occur. An attacker could maliciously attempt to log on to each user's account numerous times and lock out their accounts as described in the preceding paragraphs. If you do not configure the Reset account lockout counter after setting, administrators would have to manually unlock all accounts. If you configure this policy setting to a reasonable value the users would be locked out for some period, after which their accounts would unlock automatically. Be sure that you notify users of the values used for this policy setting so that they will wait for the lockout timer to expire before they call the help desk about their inability to log on.</t>
  </si>
  <si>
    <t>CCE-36883-7</t>
  </si>
  <si>
    <t>Set "Reset account lockout counter after" to "120 or more minutes". One method to achieve the recommended configuration via Group Policy is to perform the following:
Set the following UI path to 120 or more minute(s):
Computer Configuration\Policies\Windows Settings\Security Settings\Account Policies\Account Lockout Policy\Reset account lockout counter after</t>
  </si>
  <si>
    <t>WIN2012-014</t>
  </si>
  <si>
    <t>CM-6</t>
  </si>
  <si>
    <t>Configuration Settings</t>
  </si>
  <si>
    <t>Set "Access Credential Manager as a trusted caller" to "No One"</t>
  </si>
  <si>
    <t>This security setting is used by Credential Manager during Backup and Restore. No accounts should have this user right, as it is only assigned to Winlogon. Users' saved credentials might be compromised if this user right is assigned to other entities.
The recommended state for this setting is: `No One`.</t>
  </si>
  <si>
    <t>The setting 'Access Credential Manager as a trusted caller' is set to 'No One'</t>
  </si>
  <si>
    <t>The setting "Access Credential Manager as a trusted caller" is not set to "No One".</t>
  </si>
  <si>
    <t>HAC11</t>
  </si>
  <si>
    <t>HAC11: User access was not established with concept of least privilege</t>
  </si>
  <si>
    <t>2.2</t>
  </si>
  <si>
    <t>2.2.1</t>
  </si>
  <si>
    <t>If an account is given this right the user of the account may create an application that calls into Credential Manager and is returned the credentials for another user.</t>
  </si>
  <si>
    <t>To establish the recommended configuration via GP, set the following UI path to `No One`:
Computer Configuration\Policies\Windows Settings\Security Settings\Local Policies\User Rights Assignment\Access Credential Manager as a trusted caller.</t>
  </si>
  <si>
    <t>None - this is the default behavior.</t>
  </si>
  <si>
    <t>CCE-37056-9</t>
  </si>
  <si>
    <t>Set "Access Credential Manager as a trusted caller" to "No One". One method to achieve the recommended configuration via Group Policy is to perform the following:
Set the following UI path to No One:
Computer Configuration\Policies\Windows Settings\Security Settings\Local Policies\User Rights Assignment\Access Credential Manager as a trusted caller</t>
  </si>
  <si>
    <t>WIN2012-015</t>
  </si>
  <si>
    <t xml:space="preserve"> Configure "Access this computer from the network"</t>
  </si>
  <si>
    <t>This policy setting allows other users on the network to connect to the computer and is required by various network protocols that include Server Message Block (SMB)-based protocols, NetBIOS, Common Internet File System (CIFS), and Component Object Model Plus (COM+).
- **Level 1 - Domain Controller.** The recommended state for this setting is: `Administrators, Authenticated Users, ENTERPRISE DOMAIN CONTROLLERS`.
- **Level 1 - Member Server.** The recommended state for this setting is: `Administrators, Authenticated Users`.</t>
  </si>
  <si>
    <t>The setting 'Access this computer from the network' is set to 'Administrators, Authenticated Users, Enterprise Domain Controllers'</t>
  </si>
  <si>
    <t>The setting "Access this computer from the network" is not set to "Administrators, Authenticated Users, Enterprise Domain Controllers".</t>
  </si>
  <si>
    <t>2.2.2</t>
  </si>
  <si>
    <t>Users who can connect from their computer to the network can access resources on target computers for which they have permission. For example, the **Access this computer from the network** user right is required for users to connect to shared printers and folders. If this user right is assigned to the `Everyone` group, then anyone will be able to read the files in those shared folders. However, this situation is unlikely for new installations of Windows Server 2003 with Service Pack 1 (SP1), because the default share and NTFS permissions in Windows Server 2003 do not include the `Everyone` group. This vulnerability may have a higher level of risk for computers that you upgrade from Windows NT 4.0 or Windows 2000, because the default permissions for these operating systems are not as restrictive as the default permissions in Windows Server 2003.</t>
  </si>
  <si>
    <t>To establish the recommended configuration via GP, configure the following UI path:
Computer Configuration\Policies\Windows Settings\Security Settings\Local Policies\User Rights Assignment\Access this computer from the network.</t>
  </si>
  <si>
    <t>If you remove the **Access this computer from the network** user right on Domain Controllers for all users, no one will be able to log on to the domain or use network resources. If you remove this user right on Member Servers, users will not be able to connect to those servers through the network. Successful negotiation of IPsec connections requires that the initiating machine has this right, therefore if using IPsec, it is recommended that it is assigned to the `Authenticated Users` group. If you have installed optional components such as ASP.NET or Internet Information Services (IIS), you may need to assign this user right to additional accounts that are required by those components. It is important to verify that authorized users are assigned this user right for the computers they need to access the network.</t>
  </si>
  <si>
    <t>CCE-35818-4</t>
  </si>
  <si>
    <t>Set "Access this computer from the network" to "Administrators, Authenticated Users, Enterprise Domain Controllers". One method to achieve the recommended configuration via Group Policy is to perform the following:
Set the following UI path to Administrators, Authenticated Users, Enterprise Domain Controllers:
Computer Configuration\Policies\Windows Settings\Security Settings\Local Policies\User Rights Assignment\Access this computer from the network</t>
  </si>
  <si>
    <t>WIN2012-016</t>
  </si>
  <si>
    <t>AC-3</t>
  </si>
  <si>
    <t>Access Enforcement</t>
  </si>
  <si>
    <t>Set "Act as part of the operating system" to "No One"</t>
  </si>
  <si>
    <t>This policy setting allows a process to assume the identity of any user and thus gain access to the resources that the user is authorized to access.
The recommended state for this setting is: `No One`.
**Note:** This user right is considered a "sensitive privilege" for the purposes of auditing.</t>
  </si>
  <si>
    <t>The setting 'Act as part of the operating system' is set to 'No One'</t>
  </si>
  <si>
    <t>The setting "Act as part of the operating system" is not set to "No One".</t>
  </si>
  <si>
    <t>2.2.3</t>
  </si>
  <si>
    <t>The **Act as part of the operating system** user right is extremely powerful. Anyone with this user right can take complete control of the computer and erase evidence of their activities.</t>
  </si>
  <si>
    <t>To establish the recommended configuration via GP, set the following UI path to `No One`:
Computer Configuration\Policies\Windows Settings\Security Settings\Local Policies\User Rights Assignment\Act as part of the operating system.</t>
  </si>
  <si>
    <t>There should be little or no impact because the **Act as part of the operating system** user right is rarely needed by any accounts other than the `Local System` account, which implicitly has this right.</t>
  </si>
  <si>
    <t>CCE-36876-1</t>
  </si>
  <si>
    <t>Set "Act as part of the operating system" to "No One". One method to achieve the recommended configuration via Group Policy is to perform the following:
Set the following UI path to No One:
Computer Configuration\Policies\Windows Settings\Security Settings\Local Policies\User Rights Assignment\Act as part of the operating system</t>
  </si>
  <si>
    <t>WIN2012-017</t>
  </si>
  <si>
    <t>Set "Adjust memory quotas for a process" to "Administrators, LOCAL SERVICE, NETWORK SERVICE"</t>
  </si>
  <si>
    <t>This policy setting allows a user to adjust the maximum amount of memory that is available to a process. The ability to adjust memory quotas is useful for system tuning, but it can be abused. In the wrong hands, it could be used to launch a denial of service (DoS) attack.
The recommended state for this setting is: `Administrators, LOCAL SERVICE, NETWORK SERVICE`.
**Note:** A Member Server that holds the _Web Server (IIS)_ Role with _Web Server_ Role Service will require a special exception to this recommendation, to allow IIS application pool(s) to be granted this user right.
**Note #2:** A Member Server with Microsoft SQL Server installed will require a special exception to this recommendation for additional SQL-generated entries to be granted this user right.</t>
  </si>
  <si>
    <t>The setting 'Adjust memory quotas for a process' is set to 'Administrators, LOCAL SERVICE, NETWORK SERVICE'</t>
  </si>
  <si>
    <t>The setting "Adjust memory quotas for a process" is not set to "Administrators, LOCAL SERVICE, NETWORK SERVICE".</t>
  </si>
  <si>
    <t>HAC61</t>
  </si>
  <si>
    <t>HAC61: User rights and permissions are not adequately configured</t>
  </si>
  <si>
    <t>2.2.5</t>
  </si>
  <si>
    <t>A user with the **Adjust memory quotas for a process** user right can reduce the amount of memory that is available to any process, which could cause business-critical network applications to become slow or to fail. In the wrong hands, this privilege could be used to start a denial of service (DoS) attack.</t>
  </si>
  <si>
    <t>To establish the recommended configuration via GP, set the following UI path to `Administrators, LOCAL SERVICE, NETWORK SERVICE`:
Computer Configuration\Policies\Windows Settings\Security Settings\Local Policies\User Rights Assignment\Adjust memory quotas for a process.</t>
  </si>
  <si>
    <t>Organizations that have not restricted users to roles with limited privileges will find it difficult to impose this countermeasure. Also, if you have installed optional components such as ASP.NET or IIS, you may need to assign the **Adjust memory quotas for a process** user right to additional accounts that are required by those components. Otherwise, this countermeasure should have no impact on most computers. If this user right is necessary for a user account, it can be assigned to a local computer account instead of a domain account.</t>
  </si>
  <si>
    <t>CCE-37071-8</t>
  </si>
  <si>
    <t>Set "Adjust memory quotas for a process" to "Administrators, LOCAL SERVICE, NETWORK SERVICE". One method to achieve the recommended configuration via Group Policy is to perform the following:
Set the following UI path to Administrators, LOCAL SERVICE, NETWORK SERVICE:
Computer Configuration\Policies\Windows Settings\Security Settings\Local Policies\User Rights Assignment\Adjust memory quotas for a process</t>
  </si>
  <si>
    <t>WIN2012-018</t>
  </si>
  <si>
    <t>Set "Allow log on locally" to "Administrators"</t>
  </si>
  <si>
    <t>This policy setting determines which users can interactively log on to computers in your environment. Logons that are initiated by pressing the CTRL+ALT+DEL key sequence on the client computer keyboard require this user right. Users who attempt to log on through Terminal Services / Remote Desktop Services or IIS also require this user right.
The `Guest` account is assigned this user right by default. Although this account is disabled by default, it is recommended that you enable this setting through Group Policy. However, this user right should generally be restricted to the `Administrators` and `Users` groups. Assign this user right to the `Backup Operators` group if your organization requires that they have this capability.
The recommended state for this setting is: `Administrators`.</t>
  </si>
  <si>
    <t>The setting 'Allow log on locally' is set to 'Administrators'</t>
  </si>
  <si>
    <t>The setting "Allow log on locally" is not set to "Administrators".</t>
  </si>
  <si>
    <t>2.2.6</t>
  </si>
  <si>
    <t>Any account with the **Allow log on locally** user right can log on at the console of the computer. If you do not restrict this user right to legitimate users who need to be able to log on to the console of the computer, unauthorized users could download and run malicious software to elevate their privileges.</t>
  </si>
  <si>
    <t>To establish the recommended configuration via GP, configure the following UI path:
Computer Configuration\Policies\Windows Settings\Security Settings\Local Policies\User Rights Assignment\Allow log on locally.</t>
  </si>
  <si>
    <t>If you remove these default groups, you could limit the abilities of users who are assigned to specific administrative roles in your environment. You should confirm that delegated activities will not be adversely affected by any changes that you make to the **Allow log on locally** user right.</t>
  </si>
  <si>
    <t>CCE-37659-0</t>
  </si>
  <si>
    <t>Set "Allow log on locally" to "Administrators". One method to achieve the recommended configuration via Group Policy is to perform the following:
Set the following UI path to Administrators:
Computer Configuration\Policies\Windows Settings\Security Settings\Local Policies\User Rights Assignment\Allow log on locally</t>
  </si>
  <si>
    <t>WIN2012-019</t>
  </si>
  <si>
    <t xml:space="preserve"> Configure "Allow log on through Remote Desktop Services"</t>
  </si>
  <si>
    <t>This policy setting determines which users or groups have the right to log on as a Remote Desktop Services client. If your organization uses Remote Assistance as part of its help desk strategy, create a group and assign it this user right through Group Policy. If the help desk in your organization does not use Remote Assistance, assign this user right only to the `Administrators` group or use the Restricted Groups feature to ensure that no user accounts are part of the `Remote Desktop Users` group.
Restrict this user right to the `Administrators` group, and possibly the `Remote Desktop Users` group, to prevent unwanted users from gaining access to computers on your network by means of the Remote Assistance feature.
- **Level 1 - Domain Controller.** The recommended state for this setting is: `Administrators`.
- **Level 1 - Member Server.** The recommended state for this setting is: `Administrators, Remote Desktop Users`.
**Note:** A Member Server that holds the _Remote Desktop Services_ Role with _Remote Desktop Connection Broker_ Role Service will require a special exception to this recommendation, to allow the `Authenticated Users` group to be granted this user right.
**Note #2:** The above lists are to be treated as whitelists, which implies that the above principals need not be present for assessment of this recommendation to pass.
**Note #3:** In all versions of Windows Server prior to Server 2008 R2, **Remote Desktop Services** was known as **Terminal Services**, so you should substitute the older term if comparing against an older OS.</t>
  </si>
  <si>
    <t>The setting 'Allow log on through Remote Desktop Services' is set to 'Administrators, Remote Desktop Users'</t>
  </si>
  <si>
    <t>The setting "Allow log on through Remote Desktop Services" is not set to "Administrators, Remote Desktop Users".</t>
  </si>
  <si>
    <t>2.2.7</t>
  </si>
  <si>
    <t>Any account with the **Allow log on through Remote Desktop Services** user right can log on to the remote console of the computer. If you do not restrict this user right to legitimate users who need to log on to the console of the computer, unauthorized users could download and run malicious software to elevate their privileges.</t>
  </si>
  <si>
    <t xml:space="preserve">To establish the recommended configuration via GP, configure the following UI path:
Computer Configuration\Policies\Windows Settings\Security Settings\Local Policies\User Rights Assignment\Allow log on through Remote Desktop Services.
</t>
  </si>
  <si>
    <t>Removal of the **Allow log on through Remote Desktop Services** user right from other groups or membership changes in these default groups could limit the abilities of users who perform specific administrative roles in your environment. You should confirm that delegated activities will not be adversely affected.</t>
  </si>
  <si>
    <t>CCE-37072-6</t>
  </si>
  <si>
    <t>Set "Allow log on through Remote Desktop Services" to "Administrators, Remote Desktop Users". One method to achieve the recommended configuration via Group Policy is to perform the following:
Configure the following UI path to Administrators, Remote Desktop Users:
Computer Configuration\Policies\Windows Settings\Security Settings\Local Policies\User Rights Assignment\Allow log on through Remote Desktop Services</t>
  </si>
  <si>
    <t>WIN2012-020</t>
  </si>
  <si>
    <t>Set "Back up files and directories" to "Administrators"</t>
  </si>
  <si>
    <t>This policy setting allows users to circumvent file and directory permissions to back up the system. This user right is enabled only when an application (such as `NTBACKUP`) attempts to access a file or directory through the NTFS file system backup application programming interface (API). Otherwise, the assigned file and directory permissions apply.
The recommended state for this setting is: `Administrators`.
**Note:** This user right is considered a "sensitive privilege" for the purposes of auditing.</t>
  </si>
  <si>
    <t>The setting 'Back up files and directories' is set to 'Administrators'</t>
  </si>
  <si>
    <t>The setting "Back up files and directories" is not set to "Administrators".</t>
  </si>
  <si>
    <t>2.2.8</t>
  </si>
  <si>
    <t>Users who are able to back up data from a computer could take the backup media to a non-domain computer on which they have administrative privileges and restore the data. They could take ownership of the files and view any unencrypted data that is contained within the backup set.</t>
  </si>
  <si>
    <t>To establish the recommended configuration via GP, set the following UI path to `Administrators`.
Computer Configuration\Policies\Windows Settings\Security Settings\Local Policies\User Rights Assignment\Back up files and directories.</t>
  </si>
  <si>
    <t>Changes in the membership of the groups that have the **Back up files and directories** user right could limit the abilities of users who are assigned to specific administrative roles in your environment. You should confirm that authorized backup administrators are still able to perform backup operations.</t>
  </si>
  <si>
    <t>CCE-35912-5</t>
  </si>
  <si>
    <t>Set "Back up files and directories" to "Administrators". One method to achieve the recommended configuration via Group Policy is to perform the following:
Set the following UI path to Administrators:
Computer Configuration\Policies\Windows Settings\Security Settings\Local Policies\User Rights Assignment\Back up files and directories</t>
  </si>
  <si>
    <t>WIN2012-021</t>
  </si>
  <si>
    <t>Set "Change the system time" to "Administrators, LOCAL SERVICE"</t>
  </si>
  <si>
    <t>This policy setting determines which users and groups can change the time and date on the internal clock of the computers in your environment. Users who are assigned this user right can affect the appearance of event logs. When a computer's time setting is changed, logged events reflect the new time, not the actual time that the events occurred.
The recommended state for this setting is: `Administrators, LOCAL SERVICE`.
**Note:** Discrepancies between the time on the local computer and on the Domain Controllers in your environment may cause problems for the Kerberos authentication protocol, which could make it impossible for users to log on to the domain or obtain authorization to access domain resources after they are logged on. Also, problems will occur when Group Policy is applied to client computers if the system time is not synchronized with the Domain Controllers.</t>
  </si>
  <si>
    <t>The setting 'Change the system time' is set to 'Administrators, LOCAL SERVICE'</t>
  </si>
  <si>
    <t>The setting "Change the system time" is not set to "Administrators, LOCAL SERVICE".</t>
  </si>
  <si>
    <t>2.2.9</t>
  </si>
  <si>
    <t>Users who can change the time on a computer could cause several problems. For example, time stamps on event log entries could be made inaccurate, time stamps on files and folders that are created or modified could be incorrect, and computers that belong to a domain may not be able to authenticate themselves or users who try to log on to the domain from them. Also, because the Kerberos authentication protocol requires that the requestor and authenticator have their clocks synchronized within an administrator-defined skew period, an attacker who changes a computer's time may cause that computer to be unable to obtain or grant Kerberos tickets.
The risk from these types of events is mitigated on most Domain Controllers, Member Servers, and end-user computers because the Windows Time service automatically synchronizes time with Domain Controllers in the following ways:
- All client desktop computers and Member Servers use the authenticating Domain Controller as their inbound time partner.
- All Domain Controllers in a domain nominate the Primary Domain Controller (PDC) Emulator operations master as their inbound time partner.
- All PDC Emulator operations masters follow the hierarchy of domains in the selection of their inbound time partner.
- The PDC Emulator operations master at the root of the domain is authoritative for the organization. Therefore it is recommended that you configure this computer to synchronize with a reliable external time server.
This vulnerability becomes much more serious if an attacker is able to change the system time and then stop the Windows Time service or reconfigure it to synchronize with a time server that is not accurate.</t>
  </si>
  <si>
    <t>To establish the recommended configuration via GP, set the following UI path to `Administrators, LOCAL SERVICE`:
Computer Configuration\Policies\Windows Settings\Security Settings\Local Policies\User Rights Assignment\Change the system time.</t>
  </si>
  <si>
    <t>There should be no impact, because time synchronization for most organizations should be fully automated for all computers that belong to the domain. Computers that do not belong to the domain should be configured to synchronize with an external source.</t>
  </si>
  <si>
    <t>CCE-37452-0</t>
  </si>
  <si>
    <t>Set "Change the system time" to "Administrators, LOCAL SERVICE". One method to achieve the recommended configuration via Group Policy is to perform the following:
Set the following UI path to Administrators, LOCAL SERVICE:
Computer Configuration\Policies\Windows Settings\Security Settings\Local Policies\User Rights Assignment\Change the system time</t>
  </si>
  <si>
    <t>WIN2012-022</t>
  </si>
  <si>
    <t>Set "Change the time zone" to "Administrators, LOCAL SERVICE"</t>
  </si>
  <si>
    <t>This setting determines which users can change the time zone of the computer. This ability holds no great danger for the computer and may be useful for mobile workers.
The recommended state for this setting is: `Administrators, LOCAL SERVICE`.</t>
  </si>
  <si>
    <t>The setting 'Change the time zone' is set to 'Administrators, LOCAL SERVICE'</t>
  </si>
  <si>
    <t>The setting "Change the time zone" is not set to "Administrators, LOCAL SERVICE".</t>
  </si>
  <si>
    <t>2.2.10</t>
  </si>
  <si>
    <t>Changing the time zone represents little vulnerability because the system time is not affected. This setting merely enables users to display their preferred time zone while being synchronized with Domain Controllers in different time zones.</t>
  </si>
  <si>
    <t>To establish the recommended configuration via GP, set the following UI path to `Administrators, LOCAL SERVICE`:
Computer Configuration\Policies\Windows Settings\Security Settings\Local Policies\User Rights Assignment\Change the time zone.</t>
  </si>
  <si>
    <t>CCE-37700-2</t>
  </si>
  <si>
    <t>Set "Change the time zone" to "Administrators, LOCAL SERVICE". One method to achieve the recommended configuration via Group Policy is to perform the following:
Set the following UI path to Administrators, LOCAL SERVICE:
Computer Configuration\Policies\Windows Settings\Security Settings\Local Policies\User Rights Assignment\Change the time zone</t>
  </si>
  <si>
    <t>WIN2012-023</t>
  </si>
  <si>
    <t>Set "Create a pagefile" to "Administrators"</t>
  </si>
  <si>
    <t>This policy setting allows users to change the size of the pagefile. By making the pagefile extremely large or extremely small, an attacker could easily affect the performance of a compromised computer.
The recommended state for this setting is: `Administrators`.</t>
  </si>
  <si>
    <t>The setting 'Create a pagefile' is set to 'Administrators'</t>
  </si>
  <si>
    <t>The setting "Create a pagefile" is not set to "Administrators".</t>
  </si>
  <si>
    <t>2.2.11</t>
  </si>
  <si>
    <t>Users who can change the page file size could make it extremely small or move the file to a highly fragmented storage volume, which could cause reduced computer performance.</t>
  </si>
  <si>
    <t>To establish the recommended configuration via GP, set the following UI path to `Administrators`:
Computer Configuration\Policies\Windows Settings\Security Settings\Local Policies\User Rights Assignment\Create a pagefile.</t>
  </si>
  <si>
    <t>CCE-35821-8</t>
  </si>
  <si>
    <t>Set "Create a pagefile" to "Administrators". One method to achieve the recommended configuration via Group Policy is to perform the following:
Set the following UI path to Administrators:
Computer Configuration\Policies\Windows Settings\Security Settings\Local Policies\User Rights Assignment\Create a pagefile</t>
  </si>
  <si>
    <t>WIN2012-024</t>
  </si>
  <si>
    <t>Set "Create a token object" to "No One"</t>
  </si>
  <si>
    <t>This policy setting allows a process to create an access token, which may provide elevated rights to access sensitive data.
The recommended state for this setting is: `No One`.
**Note:** This user right is considered a "sensitive privilege" for the purposes of auditing.</t>
  </si>
  <si>
    <t>The setting 'Create a token object' is set to 'No One'</t>
  </si>
  <si>
    <t>The setting "Create a token object" is not set to "No One".</t>
  </si>
  <si>
    <t>2.2.12</t>
  </si>
  <si>
    <t>A user account that is given this user right has complete control over the system and can lead to the system being compromised. It is highly recommended that you do not assign any user accounts this right.
The operating system examines a user's access token to determine the level of the user's privileges. Access tokens are built when users log on to the local computer or connect to a remote computer over a network. When you revoke a privilege, the change is immediately recorded, but the change is not reflected in the user's access token until the next time the user logs on or connects. Users with the ability to create or modify tokens can change the level of access for any currently logged on account. They could escalate their own privileges or create a DoS condition.</t>
  </si>
  <si>
    <t>To establish the recommended configuration via GP, set the following UI path to `No One`:
Computer Configuration\Policies\Windows Settings\Security Settings\Local Policies\User Rights Assignment\Create a token object.</t>
  </si>
  <si>
    <t>CCE-36861-3</t>
  </si>
  <si>
    <t>Set "Create a token object" to "No One". One method to achieve the recommended configuration via Group Policy is to perform the following:
Set the following UI path to No One:
Computer Configuration\Policies\Windows Settings\Security Settings\Local Policies\User Rights Assignment\Create a token object</t>
  </si>
  <si>
    <t>WIN2012-025</t>
  </si>
  <si>
    <t>Set "Create global objects" to "Administrators, LOCAL SERVICE, NETWORK SERVICE, SERVICE"</t>
  </si>
  <si>
    <t>This policy setting determines whether users can create global objects that are available to all sessions. Users can still create objects that are specific to their own session if they do not have this user right.
Users who can create global objects could affect processes that run under other users' sessions. This capability could lead to a variety of problems, such as application failure or data corruption.
The recommended state for this setting is: `Administrators, LOCAL SERVICE, NETWORK SERVICE, SERVICE`.
**Note:** A Member Server with Microsoft SQL Server _and_ its optional "Integration Services" component installed will require a special exception to this recommendation for additional SQL-generated entries to be granted this user right.</t>
  </si>
  <si>
    <t>The setting 'Create global objects' is set to 'Administrators, LOCAL SERVICE, NETWORK SERVICE, SERVICE'</t>
  </si>
  <si>
    <t>The setting "Create global objects" is not set to "Administrators, LOCAL SERVICE, NETWORK SERVICE, SERVICE".</t>
  </si>
  <si>
    <t>2.2.13</t>
  </si>
  <si>
    <t>Users who can create global objects could affect Windows services and processes that run under other user or system accounts. This capability could lead to a variety of problems, such as application failure, data corruption and elevation of privilege.</t>
  </si>
  <si>
    <t>To establish the recommended configuration via GP, set the following UI path to `Administrators, LOCAL SERVICE, NETWORK SERVICE, SERVICE`:
Computer Configuration\Policies\Windows Settings\Security Settings\Local Policies\User Rights Assignment\Create global objects.</t>
  </si>
  <si>
    <t>CCE-37453-8</t>
  </si>
  <si>
    <t>Set "Create global objects" to "Administrators, LOCAL SERVICE, NETWORK SERVICE, SERVICE". One method to achieve the recommended configuration via Group Policy is to perform the following:
Set the following UI path to Administrators, LOCAL SERVICE, NETWORK SERVICE, SERVICE:
Computer Configuration\Policies\Windows Settings\Security Settings\Local Policies\User Rights Assignment\Create global objects</t>
  </si>
  <si>
    <t>WIN2012-026</t>
  </si>
  <si>
    <t>Set "Create permanent shared objects" to "No One"</t>
  </si>
  <si>
    <t>This user right is useful to kernel-mode components that extend the object namespace. However, components that run in kernel mode have this user right inherently. Therefore, it is typically not necessary to specifically assign this user right.
The recommended state for this setting is: `No One`.</t>
  </si>
  <si>
    <t>The setting 'Create permanent shared objects' is set to 'No One'</t>
  </si>
  <si>
    <t>The setting "Create permanent shared objects" is not set to "No One".</t>
  </si>
  <si>
    <t>2.2.14</t>
  </si>
  <si>
    <t>Users who have the **Create permanent shared objects** user right could create new shared objects and expose sensitive data to the network.</t>
  </si>
  <si>
    <t>To establish the recommended configuration via GP, set the following UI path to `No One`:
Computer Configuration\Policies\Windows Settings\Security Settings\Local Policies\User Rights Assignment\Create permanent shared objects.</t>
  </si>
  <si>
    <t>CCE-36532-0</t>
  </si>
  <si>
    <t>Set "Create permanent shared objects" to "No One". One method to achieve the recommended configuration via Group Policy is to perform the following:
Set the following UI path to No One:
Computer Configuration\Policies\Windows Settings\Security Settings\Local Policies\User Rights Assignment\Create permanent shared objects</t>
  </si>
  <si>
    <t>WIN2012-027</t>
  </si>
  <si>
    <t xml:space="preserve"> Configure "Create symbolic links"</t>
  </si>
  <si>
    <t>This policy setting determines which users can create symbolic links. In Windows Vista, existing NTFS file system objects, such as files and folders, can be accessed by referring to a new kind of file system object called a symbolic link. A symbolic link is a pointer (much like a shortcut or .lnk file) to another file system object, which can be a file, folder, shortcut or another symbolic link. The difference between a shortcut and a symbolic link is that a shortcut only works from within the Windows shell. To other programs and applications, shortcuts are just another file, whereas with symbolic links, the concept of a shortcut is implemented as a feature of the NTFS file system.
Symbolic links can potentially expose security vulnerabilities in applications that are not designed to use them. For this reason, the privilege for creating symbolic links should only be assigned to trusted users. By default, only `Administrators` can create symbolic links.
- **Level 1 - Domain Controller.** The recommended state for this setting is: `Administrators`.
- **Level 1 - Member Server.** The recommended state for this setting is: `Administrators` and (when the _Hyper-V_ Role is installed) `NT VIRTUAL MACHINE\Virtual Machines`.</t>
  </si>
  <si>
    <t>The setting 'Create symbolic links' is set to 'Administrators'</t>
  </si>
  <si>
    <t>The setting "Create symbolic links" is not set to "Administrators".</t>
  </si>
  <si>
    <t>2.2.15</t>
  </si>
  <si>
    <t>Users who have the **Create symbolic links** user right could inadvertently or maliciously expose your system to symbolic link attacks. Symbolic link attacks can be used to change the permissions on a file, to corrupt data, to destroy data, or as a Denial of Service attack.</t>
  </si>
  <si>
    <t>To implement the recommended configuration state, configure the following UI path:
Computer Configuration\Policies\Windows Settings\Security Settings\Local Policies\User Rights Assignment\Create symbolic links.</t>
  </si>
  <si>
    <t>In most cases there will be no impact because this is the default configuration. However, on Windows Servers with the Hyper-V server role installed, this user right should also be granted to the special group `Virtual Machines` - otherwise you will not be able to create new virtual machines.</t>
  </si>
  <si>
    <t>CCE-35823-4</t>
  </si>
  <si>
    <t>Set "Create symbolic links" to "Administrators". One method to achieve the recommended configuration via Group Policy is to perform the following:
Set the following UI path to Administrators:
Computer Configuration\Policies\Windows Settings\Security Settings\Local Policies\User Rights Assignment\Create symbolic links</t>
  </si>
  <si>
    <t>WIN2012-028</t>
  </si>
  <si>
    <t>Set "Debug programs" to "Administrators"</t>
  </si>
  <si>
    <t>This policy setting determines which user accounts will have the right to attach a debugger to any process or to the kernel, which provides complete access to sensitive and critical operating system components. Developers who are debugging their own applications do not need to be assigned this user right; however, developers who are debugging new system components will need it.
The recommended state for this setting is: `Administrators`.
**Note:** This user right is considered a "sensitive privilege" for the purposes of auditing.</t>
  </si>
  <si>
    <t>The setting 'Debug programs' is set to 'Administrators'</t>
  </si>
  <si>
    <t>The setting "Debug programs" is not set to "Administrators".</t>
  </si>
  <si>
    <t>2.2.16</t>
  </si>
  <si>
    <t>The **Debug programs** user right can be exploited to capture sensitive computer information from system memory, or to access and modify kernel or application structures. Some attack tools exploit this user right to extract hashed passwords and other private security information, or to insert rootkit code. By default, the **Debug programs** user right is assigned only to administrators, which helps to mitigate the risk from this vulnerability.</t>
  </si>
  <si>
    <t>To establish the recommended configuration via GP, set the following UI path to `Administrators`:
Computer Configuration\Policies\Windows Settings\Security Settings\Local Policies\User Rights Assignment\Debug programs.</t>
  </si>
  <si>
    <t>If you revoke this user right, no one will be able to debug programs. However, typical circumstances rarely require this capability on production computers. If a problem arises that requires an application to be debugged on a production server, you can move the server to a different OU temporarily and assign the **Debug programs** user right to a separate Group Policy for that OU.
The service account that is used for the cluster service needs the **Debug programs** user right; if it does not have it, Windows Clustering will fail.
Tools that are used to manage processes will be unable to affect processes that are not owned by the person who runs the tools. For example, the Windows Server 2003 Resource Kit tool `Kill.exe` requires this user right for administrators to terminate processes that they did not start.</t>
  </si>
  <si>
    <t>CCE-37075-9</t>
  </si>
  <si>
    <t>Set "Debug programs" to "Administrators". One method to achieve the recommended configuration via Group Policy is to perform the following:
Set the following UI path to Administrators:
Computer Configuration\Policies\Windows Settings\Security Settings\Local Policies\User Rights Assignment\Debug programs</t>
  </si>
  <si>
    <t>WIN2012-029</t>
  </si>
  <si>
    <t>Configure "Deny access to this computer from the network"</t>
  </si>
  <si>
    <t>This policy setting prohibits users from connecting to a computer from across the network, which would allow users to access and potentially modify data remotely. In high security environments, there should be no need for remote users to access data on a computer. Instead, file sharing should be accomplished through the use of network servers. This user right supersedes the **Access this computer from the network** user right if an account is subject to both policies.
- **Level 1 - Domain Controller.** The recommended state for this setting is to include: `Guests`.
- **Level 1 - Member Server.** The recommended state for this setting is to include: `Guests, Local account and member of Administrators group`.
**Caution:** Configuring a standalone (non-domain-joined) server as described above may result in an inability to remotely administer the server.
**Note:** The security identifier `Local account and member of Administrators group` is not available in Server 2008 R2 and Server 2012 (non-R2) unless [MSKB 2871997](http://support.microsoft.com/kb/2871997) has been installed.
**Note #2:** Configuring a Member Server or standalone server as described above may adversely affect applications that create a local service account and place it in the Administrators group - in which case you must either convert the application to use a domain-hosted service account, or remove `Local account and member of Administrators group` from this User Right Assignment. Using a domain-hosted service account is strongly preferred over making an exception to this rule, where possible.</t>
  </si>
  <si>
    <t>The setting 'Deny access to this computer from the network' is set to 'Guests, Local Account, Administrators'</t>
  </si>
  <si>
    <t>The setting "Deny access to this computer from the network" is not set to "Guests, Local Account, Administrators".</t>
  </si>
  <si>
    <t>HAC59</t>
  </si>
  <si>
    <t>HAC59: The guest account has improper access to data and/or resources</t>
  </si>
  <si>
    <t>2.2.17</t>
  </si>
  <si>
    <t>Users who can log on to the computer over the network can enumerate lists of account names, group names, and shared resources. Users with permission to access shared folders and files can connect over the network and possibly view or modify data.</t>
  </si>
  <si>
    <t>To establish the recommended configuration via GP, configure the following UI path:
Computer Configuration\Policies\Windows Settings\Security Settings\Local Policies\User Rights Assignment\Deny access to this computer from the network.</t>
  </si>
  <si>
    <t>If you configure the **Deny access to this computer from the network** user right for other groups, you could limit the abilities of users who are assigned to specific administrative roles in your environment. You should verify that delegated tasks will not be negatively affected.</t>
  </si>
  <si>
    <t>CCE-37954-5</t>
  </si>
  <si>
    <t>Set "Deny access to this computer from the network" to "Guests, Local Account, Administrators". One method to achieve the recommended configuration via Group Policy is to perform the following:
Set  the following UI path to Guests, Local Account, Administrators:
Computer Configuration\Policies\Windows Settings\Security Settings\Local Policies\User Rights Assignment\Deny access to this computer from the network</t>
  </si>
  <si>
    <t>WIN2012-030</t>
  </si>
  <si>
    <t>Set "Deny log on as a batch job" to include "Guests"</t>
  </si>
  <si>
    <t>This policy setting determines which accounts will not be able to log on to the computer as a batch job. A batch job is not a batch (.bat) file, but rather a batch-queue facility. Accounts that use the Task Scheduler to schedule jobs need this user right.
This user right supersedes the **Log on as a batch job** user right, which could be used to allow accounts to schedule jobs that consume excessive system resources. Such an occurrence could cause a DoS condition. Failure to assign this user right to the recommended accounts can be a security risk.
The recommended state for this setting is to include: `Guests`.</t>
  </si>
  <si>
    <t>The setting 'Deny log on as a batch job' to include 'Guests'</t>
  </si>
  <si>
    <t>The setting "Deny log on as a batch job" does not include "Guests".</t>
  </si>
  <si>
    <t>2.2.18</t>
  </si>
  <si>
    <t>Accounts that have the **Log on as a batch job** user right could be used to schedule jobs that could consume excessive computer resources and cause a DoS condition.</t>
  </si>
  <si>
    <t>To establish the recommended configuration via GP, set the following UI path to include `Guests`:
Computer Configuration\Policies\Windows Settings\Security Settings\Local Policies\User Rights Assignment\Deny log on as a batch job.</t>
  </si>
  <si>
    <t>If you assign the **Deny log on as a batch job** user right to other accounts, you could deny users who are assigned to specific administrative roles the ability to perform their required job activities. You should confirm that delegated tasks will not be affected adversely.
For example, if you assign this user right to the `IWAM_`_(ComputerName)_ account, the MSM Management Point will fail. On a newly installed computer that runs Windows Server 2003 this account does not belong to the `Guests` group, but on a computer that was upgraded from Windows 2000 this account is a member of the `Guests` group. Therefore, it is important that you understand which accounts belong to any groups that you assign the **Deny log on as a batch job** user right.</t>
  </si>
  <si>
    <t>CCE-36923-1</t>
  </si>
  <si>
    <t>Set "Deny log on as a batch job" to include "Guests". One method to achieve the recommended configuration via Group Policy is to perform the following:
Set the following UI path to include Guests:
Computer Configuration\Policies\Windows Settings\Security Settings\Local Policies\User Rights Assignment\Deny log on as a batch job</t>
  </si>
  <si>
    <t>WIN2012-031</t>
  </si>
  <si>
    <t>Set "Deny log on as a service" to include "Guests"</t>
  </si>
  <si>
    <t>This security setting determines which service accounts are prevented from registering a process as a service. This user right supersedes the **Log on as a service** user right if an account is subject to both policies.
The recommended state for this setting is to include: `Guests`.
**Note:** This security setting does not apply to the `System`, `Local Service`, or `Network Service` accounts.</t>
  </si>
  <si>
    <t>The setting 'Deny log on as a service' to include 'Guests'</t>
  </si>
  <si>
    <t>The setting "Deny log on as a service" does not include "Guests".</t>
  </si>
  <si>
    <t>2.2.19</t>
  </si>
  <si>
    <t>Accounts that can log on as a service could be used to configure and start new unauthorized services, such as a keylogger or other malicious software. The benefit of the specified countermeasure is somewhat reduced by the fact that only users with administrative privileges can install and configure services, and an attacker who has already attained that level of access could configure the service to run with the `System` account.</t>
  </si>
  <si>
    <t>To establish the recommended configuration via GP, set the following UI path to include `Guests`:
Computer Configuration\Policies\Windows Settings\Security Settings\Local Policies\User Rights Assignment\Deny log on as a service.</t>
  </si>
  <si>
    <t>If you assign the **Deny log on as a service** user right to specific accounts, services may not be able to start and a DoS condition could result.</t>
  </si>
  <si>
    <t>CCE-36877-9</t>
  </si>
  <si>
    <t>Set "Deny log on as a service" to include "Guests". One method to achieve the recommended configuration via Group Policy is to perform the following:
Set the following UI path to include Guests:
Computer Configuration\Policies\Windows Settings\Security Settings\Local Policies\User Rights Assignment\Deny log on as a service</t>
  </si>
  <si>
    <t>WIN2012-032</t>
  </si>
  <si>
    <t>Set "Deny log on locally" to include "Guests"</t>
  </si>
  <si>
    <t>This security setting determines which users are prevented from logging on at the computer. This policy setting supersedes the **Allow log on locally** policy setting if an account is subject to both policies.
The recommended state for this setting is to include: `Guests`.
**Important:** If you apply this security policy to the `Everyone` group, no one will be able to log on locally.</t>
  </si>
  <si>
    <t>The setting 'Deny log on locally' to include 'Guests'</t>
  </si>
  <si>
    <t>The setting "Deny log on locally" does not include "Guests".</t>
  </si>
  <si>
    <t>2.2.20</t>
  </si>
  <si>
    <t>Any account with the ability to log on locally could be used to log on at the console of the computer. If this user right is not restricted to legitimate users who need to log on to the console of the computer, unauthorized users might download and run malicious software that elevates their privileges.</t>
  </si>
  <si>
    <t>To establish the recommended configuration via GP, set the following UI path to include `Guests`:
Computer Configuration\Policies\Windows Settings\Security Settings\Local Policies\User Rights Assignment\Deny log on locally.</t>
  </si>
  <si>
    <t>If you assign the **Deny log on locally** user right to additional accounts, you could limit the abilities of users who are assigned to specific roles in your environment. However, this user right should explicitly be assigned to the `ASPNET` account on computers that run IIS 6.0. You should confirm that delegated activities will not be adversely affected.</t>
  </si>
  <si>
    <t>CCE-37146-8</t>
  </si>
  <si>
    <t>Set "Deny log on locally" to include "Guests". One method to achieve the recommended configuration via Group Policy is to perform the following:
Set the following UI path to include Guests:
Computer Configuration\Policies\Windows Settings\Security Settings\Local Policies\User Rights Assignment\Deny log on locally</t>
  </si>
  <si>
    <t>WIN2012-033</t>
  </si>
  <si>
    <t>Configure "Deny log on through Remote Desktop Services"</t>
  </si>
  <si>
    <t>This policy setting determines whether users can log on as Remote Desktop clients. After the baseline Member Server is joined to a domain environment, there is no need to use local accounts to access the server from the network. Domain accounts can access the server for administration and end-user processing. This user right supersedes the **Allow log on through Remote Desktop Services** user right if an account is subject to both policies.
- **Level 1 - Domain Controller.** The recommended state for this setting is: `Guests`.
- **Level 1 - Member Server.** The recommended state for this setting is: `Guests, Local account`.
**Caution:** Configuring a standalone (non-domain-joined) server as described above may result in an inability to remotely administer the server.
**Note:** The security identifier `Local account` is not available in Server 2008 R2 and Server 2012 (non-R2) unless [MSKB 2871997](http://support.microsoft.com/kb/2871997) has been installed.
**Note #2:** In all versions of Windows Server prior to Server 2008 R2, **Remote Desktop Services** was known as **Terminal Services**, so you should substitute the older term if comparing against an older OS.</t>
  </si>
  <si>
    <t>The setting 'Deny log on through Remote Desktop Services' to include 'Guests, Local account'</t>
  </si>
  <si>
    <t>The setting "Deny log on through Remote Desktop Services" does not include "Guests, Local account".</t>
  </si>
  <si>
    <t>2.2.21</t>
  </si>
  <si>
    <t>Any account with the right to log on through Remote Desktop Services could be used to log on to the remote console of the computer. If this user right is not restricted to legitimate users who need to log on to the console of the computer, unauthorized users might download and run malicious software that elevates their privileges.</t>
  </si>
  <si>
    <t>To establish the recommended configuration via GP, configure the following UI path:
Computer Configuration\Policies\Windows Settings\Security Settings\Local Policies\User Rights Assignment\Deny log on through Remote Desktop Services.</t>
  </si>
  <si>
    <t>If you assign the **Deny log on through Remote Desktop Services** user right to other groups, you could limit the abilities of users who are assigned to specific administrative roles in your environment. Accounts that have this user right will be unable to connect to the computer through either Remote Desktop Services or Remote Assistance. You should confirm that delegated tasks will not be negatively impacted.</t>
  </si>
  <si>
    <t>CCE-36867-0</t>
  </si>
  <si>
    <t>Set "Deny log on through Remote Desktop Services" to "Guests, Local account". One method to achieve the recommended configuration via Group Policy is to perform the following:
Set the following UI path to include Guests, Local account:
Computer Configuration\Policies\Windows Settings\Security Settings\Local Policies\User Rights Assignment\Deny log on through Remote Desktop Services</t>
  </si>
  <si>
    <t>WIN2012-034</t>
  </si>
  <si>
    <t>Configure "Enable computer and user accounts to be trusted for delegation"</t>
  </si>
  <si>
    <t>This policy setting allows users to change the Trusted for Delegation setting on a computer object in Active Directory. Abuse of this privilege could allow unauthorized users to impersonate other users on the network.
- **Level 1 - Domain Controller.** The recommended state for this setting is: `Administrators`.
- **Level 1 - Member Server.** The recommended state for this setting is: `No One`.
**Note:** This user right is considered a "sensitive privilege" for the purposes of auditing.</t>
  </si>
  <si>
    <t>The setting 'Enable computer and user accounts to be trusted for delegation' is set to 'No One' (empty)</t>
  </si>
  <si>
    <t>The setting "Enable computer and user accounts to be trusted for delegation" is not set to "No One" (empty).</t>
  </si>
  <si>
    <t>2.2.22</t>
  </si>
  <si>
    <t>Misuse of the **Enable computer and user accounts to be trusted for delegation** user right could allow unauthorized users to impersonate other users on the network. An attacker could exploit this privilege to gain access to network resources and make it difficult to determine what has happened after a security incident.</t>
  </si>
  <si>
    <t>To establish the recommended configuration via GP, configure the following UI path:
Computer Configuration\Policies\Windows Settings\Security Settings\Local Policies\User Rights Assignment\Enable computer and user accounts to be trusted for delegation.</t>
  </si>
  <si>
    <t>CCE-36860-5</t>
  </si>
  <si>
    <t>Set "Enable computer and user accounts to be trusted for delegation" to "No One". One method to achieve the recommended configuration via GP:
Set the following UI path to No One:
Computer Configuration\Policies\Windows Settings\Security Settings\Local Policies\User Rights Assignment\Enable computer and user accounts to be trusted for delegation</t>
  </si>
  <si>
    <t>WIN2012-035</t>
  </si>
  <si>
    <t>Set "Force shutdown from a remote system" to "Administrators"</t>
  </si>
  <si>
    <t>This policy setting allows users to shut down Windows Vista-based and newer computers from remote locations on the network. Anyone who has been assigned this user right can cause a denial of service (DoS) condition, which would make the computer unavailable to service user requests. Therefore, it is recommended that only highly trusted administrators be assigned this user right.
The recommended state for this setting is: `Administrators`.</t>
  </si>
  <si>
    <t>The setting 'Force shutdown from a remote system' is set to 'Administrators'</t>
  </si>
  <si>
    <t>The setting "Force shutdown from a remote system" is not set to "Administrators".</t>
  </si>
  <si>
    <t>2.2.23</t>
  </si>
  <si>
    <t>Any user who can shut down a computer could cause a DoS condition to occur. Therefore, this user right should be tightly restricted.</t>
  </si>
  <si>
    <t>To establish the recommended configuration via GP, set the following UI path to `Administrators`:
Computer Configuration\Policies\Windows Settings\Security Settings\Local Policies\User Rights Assignment\Force shutdown from a remote system.</t>
  </si>
  <si>
    <t>If you remove the **Force shutdown from a remote system** user right from the Server Operator group you could limit the abilities of users who are assigned to specific administrative roles in your environment. You should confirm that delegated activities will not be adversely affected.</t>
  </si>
  <si>
    <t>CCE-37877-8</t>
  </si>
  <si>
    <t>Set "Force shutdown from a remote system" to "Administrators". One method to achieve the recommended configuration via Group Policy is to perform the following:
Set the following UI path to Administrators:
Computer Configuration\Policies\Windows Settings\Security Settings\Local Policies\User Rights Assignment\Force shutdown from a remote system</t>
  </si>
  <si>
    <t>WIN2012-036</t>
  </si>
  <si>
    <t>Set "Generate security audits" to "LOCAL SERVICE, NETWORK SERVICE"</t>
  </si>
  <si>
    <t>This policy setting determines which users or processes can generate audit records in the Security log.
The recommended state for this setting is: `LOCAL SERVICE, NETWORK SERVICE`.
**Note:** This user right is considered a "sensitive privilege" for the purposes of auditing.
**Note #2:** A Member Server that holds the _Web Server (IIS)_ Role with _Web Server_ Role Service will require a special exception to this recommendation, to allow IIS application pool(s) to be granted this user right.
**Note #3:** A Member Server that holds the _Active Directory Federation Services_ Role will require a special exception to this recommendation, to allow the `NT SERVICE\ADFSSrv` and `NT SERVICE\DRS` services, as well as the associated Active Directory Federation Services service account, to be granted this user right.</t>
  </si>
  <si>
    <t>The setting 'Generate security audits' is set to 'LOCAL SERVICE, NETWORK SERVICE'</t>
  </si>
  <si>
    <t>The setting "Generate security audits" is not set to "LOCAL SERVICE, NETWORK SERVICE".</t>
  </si>
  <si>
    <t>2.2.24</t>
  </si>
  <si>
    <t>An attacker could use this capability to create a large number of audited events, which would make it more difficult for a system administrator to locate any illicit activity. Also, if the event log is configured to overwrite events as needed, any evidence of unauthorized activities could be overwritten by a large number of unrelated events.</t>
  </si>
  <si>
    <t>To establish the recommended configuration via GP, set the following UI path to `LOCAL SERVICE, NETWORK SERVICE`:
Computer Configuration\Policies\Windows Settings\Security Settings\Local Policies\User Rights Assignment\Generate security audits.</t>
  </si>
  <si>
    <t>On most computers, this is the default configuration and there will be no negative impact. However, if you have installed the _Web Server (IIS)_ Role with _Web Services_ Role Service, you will need to allow the IIS application pool(s) to be granted this user right.</t>
  </si>
  <si>
    <t>CCE-37639-2</t>
  </si>
  <si>
    <t>Set "Generate security audits" to "LOCAL SERVICE, NETWORK SERVICE" One method to achieve the recommended configuration via Group Policy is to perform the following:
Set the following UI path to LOCAL SERVICE, NETWORK SERVICE:
Computer Configuration\Policies\Windows Settings\Security Settings\Local Policies\User Rights Assignment\Generate security audits</t>
  </si>
  <si>
    <t>WIN2012-037</t>
  </si>
  <si>
    <t>Configure "Impersonate a client after authentication"</t>
  </si>
  <si>
    <t>The policy setting allows programs that run on behalf of a user to impersonate that user (or another specified account) so that they can act on behalf of the user. If this user right is required for this kind of impersonation, an unauthorized user will not be able to convince a client to connect—for example, by remote procedure call (RPC) or named pipes—to a service that they have created to impersonate that client, which could elevate the unauthorized user's permissions to administrative or system levels.
Services that are started by the Service Control Manager have the built-in Service group added by default to their access tokens. COM servers that are started by the COM infrastructure and configured to run under a specific account also have the Service group added to their access tokens. As a result, these processes are assigned this user right when they are started.
Also, a user can impersonate an access token if any of the following conditions exist:
- The access token that is being impersonated is for this user.
- The user, in this logon session, logged on to the network with explicit credentials to create the access token.
- The requested level is less than Impersonate, such as Anonymous or Identify.
An attacker with the **Impersonate a client after authentication** user right could create a service, trick a client to make them connect to the service, and then impersonate that client to elevate the attacker's level of access to that of the client.
- **Level 1 - Domain Controller.** The recommended state for this setting is: ``Administrators, LOCAL SERVICE, NETWORK SERVICE, SERVICE``.
- **Level 1 - Member Server.** The recommended state for this setting is: `Administrators, LOCAL SERVICE, NETWORK SERVICE, SERVICE` and (when the _Web Server (IIS)_ Role with _Web Services_ Role Service is installed) `IIS_IUSRS`.
**Note:** This user right is considered a "sensitive privilege" for the purposes of auditing.
**Note #2:** A Member Server with Microsoft SQL Server _and_ its optional "Integration Services" component installed will require a special exception to this recommendation for additional SQL-generated entries to be granted this user right.</t>
  </si>
  <si>
    <t>The setting 'Impersonate a client after authentication' is set to 'Administrators, Local Service, Service, Network Service, IIS_IUSRS'</t>
  </si>
  <si>
    <t>The setting "Impersonate a client after authentication" is not set to "Administrators, Local Service, Service, Network Service, IIS_IUSRS".</t>
  </si>
  <si>
    <t>2.2.25</t>
  </si>
  <si>
    <t>An attacker with the **Impersonate a client after authentication** user right could create a service, trick a client to make them connect to the service, and then impersonate that client to elevate the attacker's level of access to that of the client.</t>
  </si>
  <si>
    <t>To establish the recommended configuration via GP, configure the following UI path:
Computer Configuration\Policies\Windows Settings\Security Settings\Local Policies\User Rights Assignment\Impersonate a client after authentication.</t>
  </si>
  <si>
    <t>In most cases this configuration will have no impact. If you have installed the _Web Server (IIS)_ Role with _Web Services_ Role Service, you will need to also assign the user right to `IIS_IUSRS`.</t>
  </si>
  <si>
    <t>CCE-37106-2</t>
  </si>
  <si>
    <t>Set "Impersonate a client after authentication" to "Administrators, Local Service, Service, Network Service, IIS_IUSRS". One method to achieve the recommended configuration via Group Policy is to perform the following:
Set the following UI path to Administrators, Local Service, Service, Network Service, IIS_IUSRS:
Computer Configuration\Policies\Windows Settings\Security Settings\Local Policies\User Rights Assignment\Impersonate a client after authentication</t>
  </si>
  <si>
    <t>WIN2012-038</t>
  </si>
  <si>
    <t>Set "Increase scheduling priority" to "Administrators"</t>
  </si>
  <si>
    <t>This policy setting determines whether users can increase the base priority class of a process. (It is not a privileged operation to increase relative priority within a priority class.) This user right is not required by administrative tools that are supplied with the operating system but might be required by software development tools.
The recommended state for this setting is: `Administrators`.</t>
  </si>
  <si>
    <t>The setting 'Increase scheduling priority' is set to 'Administrators'</t>
  </si>
  <si>
    <t>The setting "Increase scheduling priority" is not set to "Administrators".</t>
  </si>
  <si>
    <t>2.2.26</t>
  </si>
  <si>
    <t>A user who is assigned this user right could increase the scheduling priority of a process to Real-Time, which would leave little processing time for all other processes and could lead to a DoS condition.</t>
  </si>
  <si>
    <t>To establish the recommended configuration via GP, set the following UI path to `Administrators`:
Computer Configuration\Policies\Windows Settings\Security Settings\Local Policies\User Rights Assignment\Increase scheduling priority.</t>
  </si>
  <si>
    <t>CCE-38326-5</t>
  </si>
  <si>
    <t>Set "Increase scheduling priority" to "Administrators". One method to achieve the recommended configuration via Group Policy is to perform the following:
Set the following UI path to Administrators:
Computer Configuration\Policies\Windows Settings\Security Settings\Local Policies\User Rights Assignment\Increase scheduling priority</t>
  </si>
  <si>
    <t>WIN2012-039</t>
  </si>
  <si>
    <t>Set "Load and unload device drivers" to "Administrators"</t>
  </si>
  <si>
    <t>This policy setting allows users to dynamically load a new device driver on a system. An attacker could potentially use this capability to install malicious code that appears to be a device driver. This user right is required for users to add local printers or printer drivers in Windows Vista.
The recommended state for this setting is: `Administrators`.
**Note:** This user right is considered a "sensitive privilege" for the purposes of auditing.</t>
  </si>
  <si>
    <t>The setting 'Load and unload device drivers' is set to 'Administrators'</t>
  </si>
  <si>
    <t>The setting "Load and unload device drivers" is not set to "Administrators".</t>
  </si>
  <si>
    <t>2.2.27</t>
  </si>
  <si>
    <t>Device drivers run as highly privileged code. A user who has the **Load and unload device drivers** user right could unintentionally install malicious code that masquerades as a device driver. Administrators should exercise greater care and install only drivers with verified digital signatures.</t>
  </si>
  <si>
    <t>To establish the recommended configuration via GP, set the following UI path to `Administrators`:
Computer Configuration\Policies\Windows Settings\Security Settings\Local Policies\User Rights Assignment\Load and unload device drivers.</t>
  </si>
  <si>
    <t>If you remove the **Load and unload device drivers** user right from the `Print Operators` group or other accounts you could limit the abilities of users who are assigned to specific administrative roles in your environment. You should ensure that delegated tasks will not be negatively affected.</t>
  </si>
  <si>
    <t>CCE-36318-4</t>
  </si>
  <si>
    <t>Set "Load and unload device drivers" to "Administrators". One method to achieve the recommended configuration via Group Policy is to perform the following:
Set the following UI path to Administrators:
Computer Configuration\Policies\Windows Settings\Security Settings\Local Policies\User Rights Assignment\Load and unload device drivers</t>
  </si>
  <si>
    <t>WIN2012-040</t>
  </si>
  <si>
    <t>Set "Lock pages in memory" to "No One"</t>
  </si>
  <si>
    <t>This policy setting allows a process to keep data in physical memory, which prevents the system from paging the data to virtual memory on disk. If this user right is assigned, significant degradation of system performance can occur.
The recommended state for this setting is: `No One`.</t>
  </si>
  <si>
    <t>The setting 'Lock pages in memory' is set to 'No One' (empty)</t>
  </si>
  <si>
    <t>The setting "Lock pages in memory" is not set to "No One" (empty).</t>
  </si>
  <si>
    <t>2.2.28</t>
  </si>
  <si>
    <t>Users with the **Lock pages in memory** user right could assign physical memory to several processes, which could leave little or no RAM for other processes and result in a DoS condition.</t>
  </si>
  <si>
    <t>To establish the recommended configuration via GP, set the following UI path to `No One`:
Computer Configuration\Policies\Windows Settings\Security Settings\Local Policies\User Rights Assignment\Lock pages in memory.</t>
  </si>
  <si>
    <t>CCE-36495-0</t>
  </si>
  <si>
    <t>Set "Lock pages in memory" to "No One". One method to achieve the recommended configuration via Group Policy is to perform the following:
Set the following UI path to No One:
Computer Configuration\Policies\Windows Settings\Security Settings\Local Policies\User Rights Assignment\Lock pages in memory</t>
  </si>
  <si>
    <t>WIN2012-041</t>
  </si>
  <si>
    <t xml:space="preserve"> Configure "Manage auditing and security log"</t>
  </si>
  <si>
    <t>This policy setting determines which users can change the auditing options for files and directories and clear the Security log.
For environments running Microsoft Exchange Server, the `Exchange Servers` group must possess this privilege on Domain Controllers to properly function. Given this, DCs granting the `Exchange Servers` group this privilege do conform with this benchmark. If the environment does not use Microsoft Exchange Server, then this privilege should be limited to only `Administrators` on DCs.
- **Level 1 - Domain Controller.** The recommended state for this setting is: `Administrators` and (when Exchange is running in the environment) `Exchange Servers`.
- **Level 1 - Member Server.** The recommended state for this setting is: `Administrators`.
**Note:** This user right is considered a "sensitive privilege" for the purposes of auditing.</t>
  </si>
  <si>
    <t>The setting 'Manage auditing and security log' is set to 'Administrators'</t>
  </si>
  <si>
    <t>The setting "Manage auditing and security log" is not set to "Administrators".</t>
  </si>
  <si>
    <t>2.2.30</t>
  </si>
  <si>
    <t>The ability to manage the Security event log is a powerful user right and it should be closely guarded. Anyone with this user right can clear the Security log to erase important evidence of unauthorized activity.</t>
  </si>
  <si>
    <t>To establish the recommended configuration via GP, configure the following UI path:
Computer Configuration\Policies\Windows Settings\Security Settings\Local Policies\User Rights Assignment\Manage auditing and security log.</t>
  </si>
  <si>
    <t>CCE-35906-7</t>
  </si>
  <si>
    <t>Set "Manage auditing and security log" to "Administrators". One method to achieve the recommended configuration via Group Policy is to perform the following:
Set the following UI path to Administrators:
Computer Configuration\Policies\Windows Settings\Security Settings\Local Policies\User Rights Assignment\Manage auditing and security log</t>
  </si>
  <si>
    <t>WIN2012-042</t>
  </si>
  <si>
    <t>Set "Modify an object label" to "No One"</t>
  </si>
  <si>
    <t>This privilege determines which user accounts can modify the integrity label of objects, such as files, registry keys, or processes owned by other users. Processes running under a user account can modify the label of an object owned by that user to a lower level without this privilege.
The recommended state for this setting is: `No One`.</t>
  </si>
  <si>
    <t>The setting 'Modify an object label' is set to 'No One' (empty)</t>
  </si>
  <si>
    <t>The setting "Modify an object label" is not set to "No One" (empty).</t>
  </si>
  <si>
    <t>2.2.31</t>
  </si>
  <si>
    <t>By modifying the integrity label of an object owned by another user a malicious user may cause them to execute code at a higher level of privilege than intended.</t>
  </si>
  <si>
    <t>To establish the recommended configuration via GP, set the following UI path to `No One`:
Computer Configuration\Policies\Windows Settings\Security Settings\Local Policies\User Rights Assignment\Modify an object label.</t>
  </si>
  <si>
    <t>CCE-36054-5</t>
  </si>
  <si>
    <t>Set "Modify an object label" to "No One". One method to achieve the recommended configuration via Group Policy is to perform the following:
Set the following UI path to No One:
Computer Configuration\Policies\Windows Settings\Security Settings\Local Policies\User Rights Assignment\Modify an object label</t>
  </si>
  <si>
    <t>WIN2012-043</t>
  </si>
  <si>
    <t>Set "Modify firmware environment values" to "Administrators"</t>
  </si>
  <si>
    <t>This policy setting allows users to configure the system-wide environment variables that affect hardware configuration. This information is typically stored in the Last Known Good Configuration. Modification of these values and could lead to a hardware failure that would result in a denial of service condition.
The recommended state for this setting is: `Administrators`.
**Note:** This user right is considered a "sensitive privilege" for the purposes of auditing.</t>
  </si>
  <si>
    <t>The setting 'Modify firmware environment values' is set to 'Administrators'</t>
  </si>
  <si>
    <t>The setting "Modify firmware environment values" is not set to "Administrators".</t>
  </si>
  <si>
    <t>2.2.32</t>
  </si>
  <si>
    <t>Anyone who is assigned the **Modify firmware environment values** user right could configure the settings of a hardware component to cause it to fail, which could lead to data corruption or a DoS condition.</t>
  </si>
  <si>
    <t>To establish the recommended configuration via GP, set the following UI path to `Administrators`:
Computer Configuration\Policies\Windows Settings\Security Settings\Local Policies\User Rights Assignment\Modify firmware environment values.</t>
  </si>
  <si>
    <t>CCE-38113-7</t>
  </si>
  <si>
    <t>Set "Modify firmware environment values" to "Administrators". One method to achieve the recommended configuration via Group Policy is to perform the following:
Set the following UI path to Administrators:
Computer Configuration\Policies\Windows Settings\Security Settings\Local Policies\User Rights Assignment\Modify firmware environment values</t>
  </si>
  <si>
    <t>WIN2012-044</t>
  </si>
  <si>
    <t>Set "Perform volume maintenance tasks" to "Administrators"</t>
  </si>
  <si>
    <t>This policy setting allows users to manage the system's volume or disk configuration, which could allow a user to delete a volume and cause data loss as well as a denial-of-service condition.
The recommended state for this setting is: `Administrators`.</t>
  </si>
  <si>
    <t>The setting 'Perform volume maintenance tasks' is set to 'Administrators'</t>
  </si>
  <si>
    <t>The setting "Perform volume maintenance tasks" is not set to "Administrators".</t>
  </si>
  <si>
    <t>2.2.33</t>
  </si>
  <si>
    <t>A user who is assigned the **Perform volume maintenance tasks** user right could delete a volume, which could result in the loss of data or a DoS condition.</t>
  </si>
  <si>
    <t>To establish the recommended configuration via GP, set the following UI path to `Administrators`:
Computer Configuration\Policies\Windows Settings\Security Settings\Local Policies\User Rights Assignment\Perform volume maintenance tasks.</t>
  </si>
  <si>
    <t>CCE-36143-6</t>
  </si>
  <si>
    <t>Set "Perform volume maintenance tasks" to "Administrators". One method to achieve the recommended configuration via Group Policy is to perform the following:
Set the following UI path to Administrators:
Computer Configuration\Policies\Windows Settings\Security Settings\Local Policies\User Rights Assignment\Perform volume maintenance tasks</t>
  </si>
  <si>
    <t>WIN2012-045</t>
  </si>
  <si>
    <t>Set "Profile single process" to "Administrators"</t>
  </si>
  <si>
    <t>This policy setting determines which users can use tools to monitor the performance of non-system processes. Typically, you do not need to configure this user right to use the Microsoft Management Console (MMC) Performance snap-in. However, you do need this user right if System Monitor is configured to collect data using Windows Management Instrumentation (WMI). Restricting the **Profile single process** user right prevents intruders from gaining additional information that could be used to mount an attack on the system.
The recommended state for this setting is: `Administrators`.</t>
  </si>
  <si>
    <t>The setting 'Profile single process' is set to 'Administrators'</t>
  </si>
  <si>
    <t>The setting "Profile single process" is not set to "Administrators".</t>
  </si>
  <si>
    <t>2.2.34</t>
  </si>
  <si>
    <t>The **Profile single process** user right presents a moderate vulnerability. An attacker with this user right could monitor a computer's performance to help identify critical processes that they might wish to attack directly. The attacker may also be able to determine what processes run on the computer so that they could identify countermeasures that they may need to avoid, such as antivirus software, an intrusion-detection system, or which other users are logged on to a computer.</t>
  </si>
  <si>
    <t>To establish the recommended configuration via GP, set the following UI path to `Administrators`:
Computer Configuration\Policies\Windows Settings\Security Settings\Local Policies\User Rights Assignment\Profile single process.</t>
  </si>
  <si>
    <t>If you remove the **Profile single process** user right from the `Power Users` group or other accounts, you could limit the abilities of users who are assigned to specific administrative roles in your environment. You should ensure that delegated tasks will not be negatively affected.</t>
  </si>
  <si>
    <t>CCE-37131-0</t>
  </si>
  <si>
    <t>Set "Profile single process" to "Administrators". One method to achieve the recommended configuration via Group Policy is to perform the following:
Set the following UI path to Administrators:
Computer Configuration\Policies\Windows Settings\Security Settings\Local Policies\User Rights Assignment\Profile single process</t>
  </si>
  <si>
    <t>WIN2012-046</t>
  </si>
  <si>
    <t>Set "Profile system performance" to "Administrators, NT SERVICE\WdiServiceHost"</t>
  </si>
  <si>
    <t>This policy setting allows users to use tools to view the performance of different system processes, which could be abused to allow attackers to determine a system's active processes and provide insight into the potential attack surface of the computer.
The recommended state for this setting is: `Administrators, NT SERVICE\WdiServiceHost`.</t>
  </si>
  <si>
    <t>The setting 'Profile system performance' is set to 'Administrators, NT SERVICE&gt;WdiServiceHost'</t>
  </si>
  <si>
    <t>The setting "Profile system performance" is not set to "Administrators, NT SERVICE&gt;WdiServiceHost".</t>
  </si>
  <si>
    <t>2.2.35</t>
  </si>
  <si>
    <t>The **Profile system performance** user right poses a moderate vulnerability. Attackers with this user right could monitor a computer's performance to help identify critical processes that they might wish to attack directly. Attackers may also be able to determine what processes are active on the computer so that they could identify countermeasures that they may need to avoid, such as antivirus software or an intrusion detection system.</t>
  </si>
  <si>
    <t>To establish the recommended configuration via GP, set the following UI path to "Administrators, NT SERVICE\WdiServiceHost":
Computer Configuration\Policies\Windows Settings\Security Settings\Local Policies\User Rights Assignment\Profile system performance.</t>
  </si>
  <si>
    <t>CCE-36052-9</t>
  </si>
  <si>
    <t>Set "Profile system performance" to "Administrators, NT SERVICE\WdiServiceHost". One method to achieve the recommended configuration via Group Policy is to perform the following:
Set the following UI path to Administrators, NT SERVICE\WdiServiceHost:
Computer Configuration\Policies\Windows Settings\Security Settings\Local Policies\User Rights Assignment\Profile system performance</t>
  </si>
  <si>
    <t>WIN2012-047</t>
  </si>
  <si>
    <t>Set "Replace a process level token" to "LOCAL SERVICE, NETWORK SERVICE"</t>
  </si>
  <si>
    <t>This policy setting allows one process or service to start another service or process with a different security access token, which can be used to modify the security access token of that sub-process and result in the escalation of privileges.
The recommended state for this setting is: `LOCAL SERVICE, NETWORK SERVICE`.
**Note:** This user right is considered a "sensitive privilege" for the purposes of auditing.
**Note #2:** A Member Server that holds the _Web Server (IIS)_ Role with _Web Server_ Role Service will require a special exception to this recommendation, to allow IIS application pool(s) to be granted this user right.
**Note #3:** A Member Server with Microsoft SQL Server installed will require a special exception to this recommendation for additional SQL-generated entries to be granted this user right.</t>
  </si>
  <si>
    <t>The setting 'Replace a process level token' is set to 'LOCAL SERVICE, NETWORK SERVICE'</t>
  </si>
  <si>
    <t>The setting "Replace a process level token" is not set to "LOCAL SERVICE, NETWORK SERVICE".</t>
  </si>
  <si>
    <t>2.2.36</t>
  </si>
  <si>
    <t>Users with the **Replace a process level token** privilege are able to start processes as other users whose credentials they know. They could use this method to hide their unauthorized actions on the computer. (On Windows 2000-based computers, use of the **Replace a process level token** user right also requires the user to have the **Adjust memory quotas for a process** user right that is discussed earlier in this section.)</t>
  </si>
  <si>
    <t>To establish the recommended configuration via GP, set the following UI path to ``LOCAL SERVICE, NETWORK SERVICE``:
Computer Configuration\Policies\Windows Settings\Security Settings\Local Policies\User Rights Assignment\Replace a process level token.</t>
  </si>
  <si>
    <t>On most computers, this is the default configuration and there will be no negative impact. However, if you have installed the _Web Server (IIS)_ Role with _Web Services_ Role Service, you will need to allow the IIS application pool(s) to be granted this User Right Assignment.</t>
  </si>
  <si>
    <t>CCE-37430-6</t>
  </si>
  <si>
    <t>Set "Replace a process level token" to "LOCAL SERVICE, NETWORK SERVICE". One method to achieve the recommended configuration via Group Policy is to perform the following:
Set the following UI path to LOCAL SERVICE, NETWORK SERVICE:
Computer Configuration\Policies\Windows Settings\Security Settings\Local Policies\User Rights Assignment\Replace a process level token</t>
  </si>
  <si>
    <t>WIN2012-048</t>
  </si>
  <si>
    <t>Set "Restore files and directories" to "Administrators"</t>
  </si>
  <si>
    <t>This policy setting determines which users can bypass file, directory, registry, and other persistent object permissions when restoring backed up files and directories on computers that run Windows Vista (or newer) in your environment. This user right also determines which users can set valid security principals as object owners; it is similar to the **Back up files and directories** user right.
The recommended state for this setting is: `Administrators`.
**Note:** This user right is considered a "sensitive privilege" for the purposes of auditing.</t>
  </si>
  <si>
    <t>The setting 'Restore files and directories' is set to 'Administrators'</t>
  </si>
  <si>
    <t>The setting "Restore files and directories" is not set to "Administrators".</t>
  </si>
  <si>
    <t>2.2.37</t>
  </si>
  <si>
    <t>An attacker with the **Restore files and directories** user right could restore sensitive data to a computer and overwrite data that is more recent, which could lead to loss of important data, data corruption, or a denial of service. Attackers could overwrite executable files that are used by legitimate administrators or system services with versions that include malicious software to grant themselves elevated privileges, compromise data, or install backdoors for continued access to the computer.
**Note:** Even if the following countermeasure is configured, an attacker could still restore data to a computer in a domain that is controlled by the attacker. Therefore, it is critical that organizations carefully protect the media that is used to back up data.</t>
  </si>
  <si>
    <t>To establish the recommended configuration via GP, set the following UI path to `Administrators`:
Computer Configuration\Policies\Windows Settings\Security Settings\Local Policies\User Rights Assignment\Restore files and directories.</t>
  </si>
  <si>
    <t>If you remove the **Restore files and directories** user right from the `Backup Operators` group and other accounts you could make it impossible for users who have been delegated specific tasks to perform those tasks. You should verify that this change won't negatively affect the ability of your organization's personnel to do their jobs.</t>
  </si>
  <si>
    <t>CCE-37613-7</t>
  </si>
  <si>
    <t>Set "Restore files and directories" to "Administrators". One method to achieve the recommended configuration via Group Policy is to perform the following:
Set the following UI path to Administrators:
Computer Configuration\Policies\Windows Settings\Security Settings\Local Policies\User Rights Assignment\Restore files and directories</t>
  </si>
  <si>
    <t>WIN2012-049</t>
  </si>
  <si>
    <t>Set "Shut down the system" to "Administrators"</t>
  </si>
  <si>
    <t>This policy setting determines which users who are logged on locally to the computers in your environment can shut down the operating system with the Shut Down command. Misuse of this user right can result in a denial of service condition.
The recommended state for this setting is: `Administrators`.</t>
  </si>
  <si>
    <t>The setting 'Shut down the system' is set to 'Administrators'</t>
  </si>
  <si>
    <t>The setting "Shut down the system" is not set to "Administrators".</t>
  </si>
  <si>
    <t>2.2.38</t>
  </si>
  <si>
    <t>The ability to shut down Domain Controllers and Member Servers should be limited to a very small number of trusted Administrators. Although the **Shut down the system** user right requires the ability to log on to the server, you should be very careful about which accounts and groups you allow to shut down a Domain Controller or Member Server.
When a Domain Controller is shut down, it is no longer available to process logons, serve Group Policy, and answer Lightweight Directory Access Protocol (LDAP) queries. If you shut down Domain Controllers that possess Flexible Single Master Operations (FSMO) roles, you can disable key domain functionality, such as processing logons for new passwords — one of the functions of the Primary Domain Controller (PDC) Emulator role.</t>
  </si>
  <si>
    <t>To establish the recommended configuration via GP, set the following UI path to `Administrators`:
Computer Configuration\Policies\Windows Settings\Security Settings\Local Policies\User Rights Assignment\Shut down the system.</t>
  </si>
  <si>
    <t>The impact of removing these default groups from the **Shut down the system** user right could limit the delegated abilities of assigned roles in your environment. You should confirm that delegated activities will not be adversely affected.</t>
  </si>
  <si>
    <t>CCE-38328-1</t>
  </si>
  <si>
    <t>Set "Shut down the system" to "Administrators". One method to achieve the recommended configuration via Group Policy is to perform the following:
Set the following UI path to Administrators:
Computer Configuration\Policies\Windows Settings\Security Settings\Local Policies\User Rights Assignment\Shut down the system</t>
  </si>
  <si>
    <t>WIN2012-050</t>
  </si>
  <si>
    <t>Set "Take ownership of files or other objects" to "Administrators"</t>
  </si>
  <si>
    <t>This policy setting allows users to take ownership of files, folders, registry keys, processes, or threads. This user right bypasses any permissions that are in place to protect objects to give ownership to the specified user.
The recommended state for this setting is: `Administrators`.
**Note:** This user right is considered a "sensitive privilege" for the purposes of auditing.</t>
  </si>
  <si>
    <t>The setting 'Take ownership of files or other objects' is set to 'Administrators'</t>
  </si>
  <si>
    <t>The setting "Take ownership of files or other objects" is not set to "Administrators".</t>
  </si>
  <si>
    <t>2.2.40</t>
  </si>
  <si>
    <t>Any users with the **Take ownership of files or other objects** user right can take control of any object, regardless of the permissions on that object, and then make any changes they wish to that object. Such changes could result in exposure of data, corruption of data, or a DoS condition.</t>
  </si>
  <si>
    <t>To establish the recommended configuration via GP, set the following UI path to `Administrators`:
Computer Configuration\Policies\Windows Settings\Security Settings\Local Policies\User Rights Assignment\Take ownership of files or other objects.</t>
  </si>
  <si>
    <t>CCE-38325-7</t>
  </si>
  <si>
    <t>Set "Take ownership of files or other objects" to "Administrators". One method to achieve the recommended configuration via Group Policy is to perform the following:
Set the following UI path to Administrators:
Computer Configuration\Policies\Windows Settings\Security Settings\Local Policies\User Rights Assignment\Take ownership of files or other objects</t>
  </si>
  <si>
    <t>WIN2012-051</t>
  </si>
  <si>
    <t>AC-2</t>
  </si>
  <si>
    <t>Account Management</t>
  </si>
  <si>
    <t>Set "Accounts: Administrator account status" to "Disabled" (MS only)</t>
  </si>
  <si>
    <t>This policy setting enables or disables the Administrator account during normal operation. When a computer is booted into safe mode, the Administrator account is always enabled, regardless of how this setting is configured. Note that this setting will have no impact when applied to the Domain Controllers organizational unit via group policy because Domain Controllers have no local account database. It can be configured at the domain level via group policy, similar to account lockout and password policy settings.
The recommended state for this setting is: `Disabled`.</t>
  </si>
  <si>
    <t>The setting 'Accounts: Administrator account status' is set to 'Disabled'</t>
  </si>
  <si>
    <t>The setting "Accounts: Administrator account status" is not set to "Disabled".</t>
  </si>
  <si>
    <t>HAC27</t>
  </si>
  <si>
    <t>HAC27: Default accounts have not been disabled or renamed</t>
  </si>
  <si>
    <t>2.3.1</t>
  </si>
  <si>
    <t>2.3.1.1</t>
  </si>
  <si>
    <t>In some organizations, it can be a daunting management challenge to maintain a regular schedule for periodic password changes for local accounts. Therefore, you may want to disable the built-in Administrator account instead of relying on regular password changes to protect it from attack. Another reason to disable this built-in account is that it cannot be locked out no matter how many failed logons it accrues, which makes it a prime target for brute force attacks that attempt to guess passwords. Also, this account has a well-known security identifier (SID) and there are third-party tools that allow authentication by using the SID rather than the account name. This capability means that even if you rename the Administrator account, an attacker could launch a brute force attack by using the SID to log on.</t>
  </si>
  <si>
    <t>To establish the recommended configuration via GP, set the following UI path to `Disabled`:
Computer Configuration\Policies\Windows Settings\Security Settings\Local Policies\Security Options\Accounts: Administrator account status.</t>
  </si>
  <si>
    <t>Maintenance issues can arise under certain circumstances if you disable the Administrator account. For example, if the secure channel between a member computer and the Domain Controller fails in a domain environment for any reason and there is no other local Administrator account, you must restart in safe mode to fix the problem that broke the secure channel.
If the current Administrator password does not meet the password requirements, you will not be able to re-enable the Administrator account after it is disabled. If this situation occurs, another member of the Administrators group must set the password on the Administrator account with the Local Users and Groups tool.</t>
  </si>
  <si>
    <t>CCE-37953-7</t>
  </si>
  <si>
    <t>Set "Accounts: Administrator account status" to "Disabled". One method to achieve the recommended configuration via Group Policy is to perform the following:
Set the following UI path to Disabled:
Computer Configuration\Policies\Windows Settings\Security Settings\Local Policies\Security Options\Accounts: Administrator account status</t>
  </si>
  <si>
    <t>WIN2012-052</t>
  </si>
  <si>
    <t>Set "Accounts: Block Microsoft accounts" to "Users can't add or log on with Microsoft accounts"</t>
  </si>
  <si>
    <t>This policy setting prevents users from adding new Microsoft accounts on this computer.
The recommended state for this setting is: `Users can't add or log on with Microsoft accounts`.</t>
  </si>
  <si>
    <t>Navigate to the UI Path articulated in the Remediation section and confirm it is set as prescribed. This group policy setting is backed by the following registry location:
HKEY_LOCAL_MACHINE\SOFTWARE\Microsoft\Windows\CurrentVersion\Policies\System:NoConnectedUser.</t>
  </si>
  <si>
    <t>The setting 'Accounts: Block Microsoft accounts' is set to 'Users can't add or log on with Microsoft accounts'</t>
  </si>
  <si>
    <t>The setting "Accounts: Block Microsoft accounts" is not set to "Users can't add or log on with Microsoft accounts".</t>
  </si>
  <si>
    <t>HIA5</t>
  </si>
  <si>
    <t>HIA5: System does not properly control authentication process</t>
  </si>
  <si>
    <t>2.3.1.2</t>
  </si>
  <si>
    <t>Organizations that want to effectively implement identity management policies and maintain firm control of what accounts are used to log onto their computers will probably want to block Microsoft accounts. Organizations may also need to block Microsoft accounts in order to meet the requirements of compliance standards that apply to their information systems.</t>
  </si>
  <si>
    <t>To establish the recommended configuration via GP, set the following UI path to `Users can't add or log on with Microsoft accounts`:
Computer Configuration\Policies\Windows Settings\Security Settings\Local Policies\Security Options\Accounts: Block Microsoft accounts.</t>
  </si>
  <si>
    <t>Users will not be able to log onto the computer with their Microsoft account.</t>
  </si>
  <si>
    <t>CCE-36147-7</t>
  </si>
  <si>
    <t>Set "Accounts: Block Microsoft accounts" to "Users can't add or log on with Microsoft accounts". One method to achieve the recommended configuration via Group Policy is to perform the following:
Set the following UI path to Users can't add or log on with Microsoft accounts:
Computer Configuration\Policies\Windows Settings\Security Settings\Local Policies\Security Options\Accounts: Block Microsoft accounts</t>
  </si>
  <si>
    <t>WIN2012-053</t>
  </si>
  <si>
    <t>Set "Accounts: Guest account status" to "Disabled" (MS only)</t>
  </si>
  <si>
    <t>This policy setting determines whether the Guest account is enabled or disabled. The Guest account allows unauthenticated network users to gain access to the system.
The recommended state for this setting is: `Disabled`.
**Note:** This setting will have no impact when applied to the Domain Controllers organizational unit via group policy because Domain Controllers have no local account database. It can be configured at the domain level via group policy, similar to account lockout and password policy settings.</t>
  </si>
  <si>
    <t>The setting 'Accounts: Guest account status' is set to 'Disabled'</t>
  </si>
  <si>
    <t>The setting "Accounts: Guest account status" is not set to "Disabled".</t>
  </si>
  <si>
    <t>2.3.1.3</t>
  </si>
  <si>
    <t>The default Guest account allows unauthenticated network users to log on as Guest with no password. These unauthorized users could access any resources that are accessible to the Guest account over the network. This capability means that any network shares with permissions that allow access to the Guest account, the Guests group, or the Everyone group will be accessible over the network, which could lead to the exposure or corruption of data.</t>
  </si>
  <si>
    <t>To establish the recommended configuration via GP, set the following UI path to `Disabled`:
Computer Configuration\Policies\Windows Settings\Security Settings\Local Policies\Security Options\Accounts: Guest account status.</t>
  </si>
  <si>
    <t>All network users will need to authenticate before they can access shared resources. If you disable the Guest account and the Network Access: Sharing and Security Model option is set to Guest Only, network logons, such as those performed by the Microsoft Network Server (SMB Service), will fail. This policy setting should have little impact on most organizations because it is the default setting in Microsoft Windows 2000, Windows XP, and Windows Server™ 2003.</t>
  </si>
  <si>
    <t>CCE-37432-2</t>
  </si>
  <si>
    <t>Set "Accounts: Guest account status" to "Disabled". One method to achieve the recommended configuration via Group Policy is to perform the following:
Set the following UI path to Disabled:
Computer Configuration\Policies\Windows Settings\Security Settings\Local Policies\Security Options\Accounts: Guest account status</t>
  </si>
  <si>
    <t>WIN2012-054</t>
  </si>
  <si>
    <t>Set "Accounts: Limit local account use of blank passwords to console logon only" to "Enabled"</t>
  </si>
  <si>
    <t>This policy setting determines whether local accounts that are not password protected can be used to log on from locations other than the physical computer console. If you enable this policy setting, local accounts that have blank passwords will not be able to log on to the network from remote client computers. Such accounts will only be able to log on at the keyboard of the computer.
The recommended state for this setting is: `Enabled`.</t>
  </si>
  <si>
    <t>Navigate to the UI Path articulated in the Remediation section and confirm it is set as prescribed. This group policy setting is backed by the following registry location:
HKEY_LOCAL_MACHINE\SYSTEM\CurrentControlSet\Control\Lsa:LimitBlankPasswordUse.</t>
  </si>
  <si>
    <t>The setting 'Accounts: Limit local account use of blank passwords to console logon only' is set to 'Enabled'</t>
  </si>
  <si>
    <t>The setting "Accounts: Limit local account use of blank passwords to console logon only" is not set to "Enabled".</t>
  </si>
  <si>
    <t>HCM45</t>
  </si>
  <si>
    <t>HCM45: System configuration provides additional attack surface</t>
  </si>
  <si>
    <t>2.3.1.4</t>
  </si>
  <si>
    <t>Blank passwords are a serious threat to computer security and should be forbidden through both organizational policy and suitable technical measures. In fact, the default settings for Active Directory domains require complex passwords of at least seven characters. However, if users with the ability to create new accounts bypass your domain-based password policies, they could create accounts with blank passwords. For example, a user could build a stand-alone computer, create one or more accounts with blank passwords, and then join the computer to the domain. The local accounts with blank passwords would still function. Anyone who knows the name of one of these unprotected accounts could then use it to log on.</t>
  </si>
  <si>
    <t>To establish the recommended configuration via GP, set the following UI path to `Enabled`:
Computer Configuration\Policies\Windows Settings\Security Settings\Local Policies\Security Options\Accounts: Limit local account use of blank passwords to console logon only.</t>
  </si>
  <si>
    <t>CCE-37615-2</t>
  </si>
  <si>
    <t>Set "Accounts: Limit local account use of blank passwords to console logon only" to "Enabled". One method to achieve the recommended configuration via Group Policy is to perform the following:
Set the following UI path to Enabled:
Computer Configuration\Policies\Windows Settings\Security Settings\Local Policies\Security Options\Accounts: Limit local account use of blank passwords to console logon only</t>
  </si>
  <si>
    <t>WIN2012-055</t>
  </si>
  <si>
    <t xml:space="preserve"> Configure "Accounts: Rename administrator account"</t>
  </si>
  <si>
    <t>The built-in local administrator account is a well-known account name that attackers will target. It is recommended to choose another name for this account, and to avoid names that denote administrative or elevated access accounts. Be sure to also change the default description for the local administrator (through the Computer Management console). On Domain Controllers, since they do not have their own local accounts, this rule refers to the built-in Administrator account that was established when the domain was first created.</t>
  </si>
  <si>
    <t>The setting 'Accounts: Rename administrator account' is enabled and the account is set to a name other than Admin or Administrator</t>
  </si>
  <si>
    <t>The setting "Accounts: Rename administrator account" is enabled and the account is not set to a name other than Admin or Administrator.</t>
  </si>
  <si>
    <t>2.3.1.5</t>
  </si>
  <si>
    <t>The Administrator account exists on all computers that run the Windows 2000 or later operating systems. If you rename this account, it is slightly more difficult for unauthorized persons to guess this privileged user name and password combination.
The built-in Administrator account cannot be locked out, regardless of how many times an attacker might use a bad password. This capability makes the Administrator account a popular target for brute force attacks that attempt to guess passwords. The value of this countermeasure is lessened because this account has a well-known SID, and there are third-party tools that allow authentication by using the SID rather than the account name. Therefore, even if you rename the Administrator account, an attacker could launch a brute force attack by using the SID to log on.</t>
  </si>
  <si>
    <t>To establish the recommended configuration via GP, configure the following UI path:
Computer Configuration\Policies\Windows Settings\Security Settings\Local Policies\Security Options\Accounts: Rename administrator account.</t>
  </si>
  <si>
    <t>You will have to inform users who are authorized to use this account of the new account name. (The guidance for this setting assumes that the Administrator account was not disabled, which was recommended earlier in this chapter.)</t>
  </si>
  <si>
    <t>CCE-38233-3</t>
  </si>
  <si>
    <t>Set "Accounts: Rename administrator account" to ". One method to achieve the recommended configuration via Group Policy is to perform the following:
Configure the following UI path: Computer Configuration\Policies\Windows Settings\Security Settings\Local Policies\Security Options\Accounts: Rename administrator account.</t>
  </si>
  <si>
    <t>WIN2012-056</t>
  </si>
  <si>
    <t xml:space="preserve"> Configure "Accounts: Rename guest account"</t>
  </si>
  <si>
    <t>The built-in local guest account is another well-known name to attackers. It is recommended to rename this account to something that does not indicate its purpose. Even if you disable this account, which is recommended, ensure that you rename it for added security. On Domain Controllers, since they do not have their own local accounts, this rule refers to the built-in Guest account that was established when the domain was first created.</t>
  </si>
  <si>
    <t>The setting 'Accounts: Rename guest account' is enabled and the account is set to a name other than Guest</t>
  </si>
  <si>
    <t>The setting "Accounts: Rename guest account" is enabled and the account is not set to a name other than Guest.</t>
  </si>
  <si>
    <t>2.3.1.6</t>
  </si>
  <si>
    <t>The Guest account exists on all computers that run the Windows 2000 or later operating systems. If you rename this account, it is slightly more difficult for unauthorized persons to guess this privileged user name and password combination.</t>
  </si>
  <si>
    <t>To establish the recommended configuration via GP, configure the following UI path:
Computer Configuration\Policies\Windows Settings\Security Settings\Local Policies\Security Options\Accounts: Rename guest account.</t>
  </si>
  <si>
    <t>There should be little impact, because the Guest account is disabled by default.</t>
  </si>
  <si>
    <t>CCE-38027-9</t>
  </si>
  <si>
    <t>Configure "Accounts: Rename guest account". One method to achieve the recommended configuration via Group Policy is to perform the following:
Configure the following UI path: Computer Configuration\Policies\Windows Settings\Security Settings\Local Policies\Security Options\Accounts: Rename guest account.</t>
  </si>
  <si>
    <t>WIN2012-057</t>
  </si>
  <si>
    <t>AU-2</t>
  </si>
  <si>
    <t>Audit Events</t>
  </si>
  <si>
    <t>Set "Audit: Force audit policy subcategory settings (Windows Vista or later) to override audit policy category settings" to "Enabled"</t>
  </si>
  <si>
    <t>This policy setting allows administrators to enable the more precise auditing capabilities present in Windows Vista.
The Audit Policy settings available in Windows Server 2003 Active Directory do not yet contain settings for managing the new auditing subcategories. To properly apply the auditing policies prescribed in this baseline, the Audit: Force audit policy subcategory settings (Windows Vista or later) to override audit policy category settings setting needs to be configured to Enabled.
The recommended state for this setting is: `Enabled`.
**Important:** Be very cautious about audit settings that can generate a large volume of traffic. For example, if you enable either success or failure auditing for all of the Privilege Use subcategories, the high volume of audit events generated can make it difficult to find other types of entries in the Security log. Such a configuration could also have a significant impact on system performance.</t>
  </si>
  <si>
    <t>Navigate to the UI Path articulated in the Remediation section and confirm it is set as prescribed. This group policy setting is backed by the following registry location:
HKEY_LOCAL_MACHINE\SYSTEM\CurrentControlSet\Control\Lsa:SCENoApplyLegacyAuditPolicy</t>
  </si>
  <si>
    <t>The setting 'Audit: Force audit policy subcategory settings (Windows Vista or later) to override audit policy category settings' is set to 'Enabled'</t>
  </si>
  <si>
    <t>The setting "Audit: Force audit policy subcategory settings (Windows Vista or later) to override audit policy category settings" is not set to "Enabled".</t>
  </si>
  <si>
    <t>HAU17</t>
  </si>
  <si>
    <t>HAU17: Audit logs do not capture sufficient auditable events</t>
  </si>
  <si>
    <t>2.3.2</t>
  </si>
  <si>
    <t>2.3.2.1</t>
  </si>
  <si>
    <t>Prior to the introduction of auditing subcategories in Windows Vista, it was difficult to track events at a per-system or per-user level. The larger event categories created too many events and the key information that needed to be audited was difficult to find.</t>
  </si>
  <si>
    <t>To establish the recommended configuration via GP, set the following UI path to `Enabled`:
Computer Configuration\Policies\Windows Settings\Security Settings\Local Policies\Security Options\Audit: Force audit policy subcategory settings (Windows Vista or later) to override audit policy category settings.</t>
  </si>
  <si>
    <t>CCE-37850-5</t>
  </si>
  <si>
    <t>Set "Audit: Force audit policy subcategory settings (Windows Vista or later) to override audit policy category settings" to "Enabled". One method to achieve the recommended configuration via Group Policy is to perform the following:
Set the following UI path to Enabled:
Computer Configuration\Policies\Windows Settings\Security Settings\Local Policies\Security Options\Audit: Force audit policy subcategory settings (Windows Vista or later) to override audit policy category settings</t>
  </si>
  <si>
    <t>WIN2012-058</t>
  </si>
  <si>
    <t>Set "Audit: Shut down system immediately if unable to log security audits" to "Disabled"</t>
  </si>
  <si>
    <t>This policy setting determines whether the system shuts down if it is unable to log Security events. It is a requirement for Trusted Computer System Evaluation Criteria (TCSEC)-C2 and Common Criteria certification to prevent auditable events from occurring if the audit system is unable to log them. Microsoft has chosen to meet this requirement by halting the system and displaying a stop message if the auditing system experiences a failure. When this policy setting is enabled, the system will be shut down if a security audit cannot be logged for any reason.
If the Audit: Shut down system immediately if unable to log security audits setting is enabled, unplanned system failures can occur. The administrative burden can be significant, especially if you also configure the Retention method for the Security log to Do not overwrite events (clear log manually). This configuration causes a repudiation threat (a backup operator could deny that they backed up or restored data) to become a denial of service (DoS) vulnerability, because a server could be forced to shut down if it is overwhelmed with logon events and other security events that are written to the Security log. Also, because the shutdown is not graceful, it is possible that irreparable damage to the operating system, applications, or data could result. Although the NTFS file system guarantees its integrity when an ungraceful computer shutdown occurs, it cannot guarantee that every data file for every application will still be in a usable form when the computer restarts.
The recommended state for this setting is: `Disabled`.</t>
  </si>
  <si>
    <t>Navigate to the UI Path articulated in the Remediation section and confirm it is set as prescribed. This group policy setting is backed by the following registry location:
HKEY_LOCAL_MACHINE\SYSTEM\CurrentControlSet\Control\Lsa:CrashOnAuditFail.</t>
  </si>
  <si>
    <t>The setting 'Audit: Shut down system immediately if unable to log security audits' is set to 'Disabled'</t>
  </si>
  <si>
    <t>The setting "Audit: Shut down system immediately if unable to log security audits" is not set to "Disabled".</t>
  </si>
  <si>
    <t>HAU25</t>
  </si>
  <si>
    <t>HAU25: Audit processing failures are not properly reported and responded to</t>
  </si>
  <si>
    <t>2.3.2.2</t>
  </si>
  <si>
    <t>If the computer is unable to record events to the Security log, critical evidence or important troubleshooting information may not be available for review after a security incident. Also, an attacker could potentially generate a large volume of Security log events to purposely force a computer shutdown.</t>
  </si>
  <si>
    <t>To establish the recommended configuration via GP, set the following UI path to `Disabled`:
Computer Configuration\Policies\Windows Settings\Security Settings\Local Policies\Security Options\Audit: Shut down system immediately if unable to log security audits.</t>
  </si>
  <si>
    <t>CCE-35907-5</t>
  </si>
  <si>
    <t>Set "Audit: Shut down system immediately if unable to log security audits" to "Disabled". One method to achieve the recommended configuration via Group Policy is to perform the following:
Set the following UI path to Disabled:
Computer Configuration\Policies\Windows Settings\Security Settings\Local Policies\Security Options\Audit: Shut down system immediately if unable to log security audits</t>
  </si>
  <si>
    <t>WIN2012-059</t>
  </si>
  <si>
    <t>CM-7</t>
  </si>
  <si>
    <t>Least Functionality</t>
  </si>
  <si>
    <t>Set "Devices: Allowed to format and eject removable media" to "Administrators"</t>
  </si>
  <si>
    <t>This policy setting determines who is allowed to format and eject removable NTFS media. You can use this policy setting to prevent unauthorized users from removing data on one computer to access it on another computer on which they have local administrator privileges.
The recommended state for this setting is: `Administrators`.</t>
  </si>
  <si>
    <t>Navigate to the UI Path articulated in the Remediation section and confirm it is set as prescribed. This group policy setting is backed by the following registry location:
HKEY_LOCAL_MACHINE\SOFTWARE\Microsoft\Windows NT\CurrentVersion\Winlogon:AllocateDASD.</t>
  </si>
  <si>
    <t>The setting 'Devices: Allowed to format and eject removable media' is set to 'Administrators'</t>
  </si>
  <si>
    <t>The setting "Devices: Allowed to format and eject removable media" is not set to "Administrators".</t>
  </si>
  <si>
    <t>2.3.4</t>
  </si>
  <si>
    <t>2.3.4.1</t>
  </si>
  <si>
    <t>Users may be able to move data on removable disks to a different computer where they have administrative privileges. The user could then take ownership of any file, grant themselves full control, and view or modify any file. The fact that most removable storage devices will eject media by pressing a mechanical button diminishes the advantage of this policy setting.</t>
  </si>
  <si>
    <t>To establish the recommended configuration via GP, set the following UI path to `Administrators`:
Computer Configuration\Policies\Windows Settings\Security Settings\Local Policies\Security Options\Devices: Allowed to format and eject removable media.</t>
  </si>
  <si>
    <t>CCE-37701-0</t>
  </si>
  <si>
    <t>Set "Devices: Allowed to format and eject removable media" to "Administrators". One method to achieve the recommended configuration via Group Policy is to perform the following:
Set the following UI path to Administrators:
Computer Configuration\Policies\Windows Settings\Security Settings\Local Policies\Security Options\Devices: Allowed to format and eject removable media</t>
  </si>
  <si>
    <t>WIN2012-060</t>
  </si>
  <si>
    <t>Set "Devices: Prevent users from installing printer drivers" to "Enabled"</t>
  </si>
  <si>
    <t>For a computer to print to a shared printer, the driver for that shared printer must be installed on the local computer. This security setting determines who is allowed to install a printer driver as part of connecting to a shared printer.
The recommended state for this setting is: `Enabled`.
**Note:** This setting does not affect the ability to add a local printer. This setting does not affect Administrators.</t>
  </si>
  <si>
    <t xml:space="preserve">Navigate to the UI Path articulated in the Remediation section and confirm it is set as prescribed. This group policy setting is backed by the following registry location:
HKEY_LOCAL_MACHINE\SYSTEM\CurrentControlSet\Control\Print\Providers\LanMan Print Services\Servers:AddPrinterDrivers
</t>
  </si>
  <si>
    <t>The setting 'Devices: Prevent users from installing printer drivers' is set to 'Enabled'</t>
  </si>
  <si>
    <t>The setting "Devices: Prevent users from installing printer drivers" is not set to "Enabled".</t>
  </si>
  <si>
    <t>2.3.4.2</t>
  </si>
  <si>
    <t>It may be appropriate in some organizations to allow users to install printer drivers on their own workstations. However, you should allow only Administrators, not users, to do so on servers, because printer driver installation on a server may unintentionally cause the computer to become less stable. A malicious user could install inappropriate printer drivers in a deliberate attempt to damage the computer, or a user might accidentally install malicious software that masquerades as a printer driver. It is feasible for an attacker to disguise a Trojan horse program as a printer driver. The program may appear to users as if they must use it to print, but such a program could unleash malicious code on your computer network.</t>
  </si>
  <si>
    <t>To establish the recommended configuration via GP, set the following UI path to `Enabled`:
Computer Configuration\Policies\Windows Settings\Security Settings\Local Policies\Security Options\Devices: Prevent users from installing printer drivers.</t>
  </si>
  <si>
    <t>CCE-37942-0</t>
  </si>
  <si>
    <t>Set "Devices: Prevent users from installing printer drivers" to "Enabled". One method to achieve the recommended configuration via Group Policy is to perform the following:
Set the following UI path to Enabled:
Computer Configuration\Policies\Windows Settings\Security Settings\Local Policies\Security Options\Devices: Prevent users from installing printer drivers</t>
  </si>
  <si>
    <t>WIN2012-061</t>
  </si>
  <si>
    <t>Set "Domain member: Digitally encrypt or sign secure channel data (always)" to "Enabled"</t>
  </si>
  <si>
    <t>This policy setting determines whether all secure channel traffic that is initiated by the domain member must be signed or encrypted.
The recommended state for this setting is: `Enabled`.</t>
  </si>
  <si>
    <t>Navigate to the UI Path articulated in the Remediation section and confirm it is set as prescribed. This group policy setting is backed by the following registry location:
HKEY_LOCAL_MACHINE\SYSTEM\CurrentControlSet\Services\Netlogon\Parameters:RequireSignOrSeal.</t>
  </si>
  <si>
    <t>The setting 'Domain member: Digitally encrypt or sign secure channel data (always)' is set to 'Enabled'</t>
  </si>
  <si>
    <t>The setting "Domain member: Digitally encrypt or sign secure channel data (always)" is not set to "Enabled".</t>
  </si>
  <si>
    <t>HPW11</t>
  </si>
  <si>
    <t>HPW11: Password transmission does not use strong cryptography</t>
  </si>
  <si>
    <t>2.3.6</t>
  </si>
  <si>
    <t>2.3.6.1</t>
  </si>
  <si>
    <t>When a computer joins a domain, a computer account is created. After it joins the domain, the computer uses the password for that account to create a secure channel with the Domain Controller for its domain every time that it restarts. Requests that are sent on the secure channel are authenticated—and sensitive information such as passwords are encrypted—but the channel is not integrity-checked, and not all information is encrypted.
Digital encryption and signing of the secure channel is a good idea where it is supported. The secure channel protects domain credentials as they are sent to the Domain Controller.</t>
  </si>
  <si>
    <t>To establish the recommended configuration via GP, set the following UI path to `Enabled`:
Computer Configuration\Policies\Windows Settings\Security Settings\Local Policies\Security Options\Domain member: Digitally encrypt or sign secure channel data (always).</t>
  </si>
  <si>
    <t>None - this is the default behavior. However, only Windows NT 4.0 with Service Pack 6a (SP6a) and subsequent versions of the Windows operating system support digital encryption and signing of the secure channel. Windows 98 Second Edition clients do not support it unless they have `Ds client` installed. Therefore, you cannot enable the Domain member: Digitally encrypt or sign secure channel data (always) setting on Domain Controllers that support Windows 98 clients as members of the domain. Potential impacts can include the following:
- The ability to create or delete trust relationships with clients running versions of Windows earlier than Windows NT 4.0 with SP6a will be disabled.
- Logons from clients running versions of Windows earlier than Windows NT 4.0 with SP6a will be disabled.
- The ability to authenticate other domains' users from a Domain Controller running a version of Windows earlier than Windows NT 4.0 with SP6a in a trusted domain will be disabled.
You can enable this policy setting after you eliminate all Windows 9x clients from the domain and upgrade all Windows NT 4.0 servers and Domain Controllers from trusted/trusting domains to Windows NT 4.0 with SP6a.</t>
  </si>
  <si>
    <t>CCE-36142-8</t>
  </si>
  <si>
    <t>Set "Domain member: Digitally encrypt or sign secure channel data (always)" to "Enabled". One method to achieve the recommended configuration via Group Policy is to perform the following:
Set the following UI path to Enabled:
Computer Configuration\Policies\Windows Settings\Security Settings\Local Policies\Security Options\Domain member: Digitally encrypt or sign secure channel data (always)</t>
  </si>
  <si>
    <t>WIN2012-062</t>
  </si>
  <si>
    <t>Set "Domain member: Digitally encrypt secure channel data (when possible)" to "Enabled"</t>
  </si>
  <si>
    <t>This policy setting determines whether a domain member should attempt to negotiate encryption for all secure channel traffic that it initiates.
The recommended state for this setting is: `Enabled`.</t>
  </si>
  <si>
    <t>Navigate to the UI Path articulated in the Remediation section and confirm it is set as prescribed. This group policy setting is backed by the following registry location:
HKEY_LOCAL_MACHINE\SYSTEM\CurrentControlSet\Services\Netlogon\Parameters:SealSecureChannel.</t>
  </si>
  <si>
    <t>The setting 'Domain member: Digitally encrypt secure channel data (when possible)' is set to 'Enabled'</t>
  </si>
  <si>
    <t>The setting "Domain member: Digitally encrypt secure channel data (when possible)" is not set to "Enabled".</t>
  </si>
  <si>
    <t>2.3.6.2</t>
  </si>
  <si>
    <t>To establish the recommended configuration via GP, set the following UI path to `Enabled`:
Computer Configuration\Policies\Windows Settings\Security Settings\Local Policies\Security Options\Domain member: Digitally encrypt secure channel data (when possible).</t>
  </si>
  <si>
    <t>None - this is the default behavior. However, only Windows NT 4.0 Service Pack 6a (SP6a) and subsequent versions of the Windows operating system support digital encryption and signing of the secure channel. Windows 98 Second Edition clients do not support it unless they have `Ds client` installed.</t>
  </si>
  <si>
    <t>CCE-37130-2</t>
  </si>
  <si>
    <t>Set "Domain member: Digitally encrypt secure channel data (when possible)" to "Enabled". One method to achieve the recommended configuration via Group Policy is to perform the following:
Set the following UI path to Enabled:
Computer Configuration\Policies\Windows Settings\Security Settings\Local Policies\Security Options\Domain member: Digitally encrypt secure channel data (when possible)</t>
  </si>
  <si>
    <t>WIN2012-063</t>
  </si>
  <si>
    <t>Set "Domain member: Digitally sign secure channel data (when possible)" to "Enabled"</t>
  </si>
  <si>
    <t>This policy setting determines whether a domain member should attempt to negotiate whether all secure channel traffic that it initiates must be digitally signed. Digital signatures protect the traffic from being modified by anyone who captures the data as it traverses the network.
The recommended state for this setting is: `Enabled`.</t>
  </si>
  <si>
    <t>Navigate to the UI Path articulated in the Remediation section and confirm it is set as prescribed. This group policy setting is backed by the following registry location:
HKEY_LOCAL_MACHINE\SYSTEM\CurrentControlSet\Services\Netlogon\Parameters:SignSecureChannel.</t>
  </si>
  <si>
    <t>The setting 'Domain member: Digitally sign secure channel data (when possible)' is set to 'Enabled'</t>
  </si>
  <si>
    <t>The setting "Domain member: Digitally sign secure channel data (when possible)" is not set to "Enabled".</t>
  </si>
  <si>
    <t>2.3.6.3</t>
  </si>
  <si>
    <t>To establish the recommended configuration via GP, set the following UI path to `Enabled`:
Computer Configuration\Policies\Windows Settings\Security Settings\Local Policies\Security Options\Domain member: Digitally sign secure channel data (when possible).</t>
  </si>
  <si>
    <t>None - this is the default behavior. However, only Windows NT 4.0 with Service Pack 6a (SP6a) and subsequent versions of the Windows operating system support digital encryption and signing of the secure channel. Windows 98 Second Edition clients do not support it unless they have `Ds client` installed.</t>
  </si>
  <si>
    <t>CCE-37222-7</t>
  </si>
  <si>
    <t>Set "Domain member: Digitally sign secure channel data (when possible)" to "Enabled". One method to achieve the recommended configuration via Group Policy is to perform the following:
Set the following UI path to Enabled:
Computer Configuration\Policies\Windows Settings\Security Settings\Local Policies\Security Options\Domain member: Digitally sign secure channel data (when possible)</t>
  </si>
  <si>
    <t>WIN2012-064</t>
  </si>
  <si>
    <t>Set "Domain member: Disable machine account password changes" to "Disabled"</t>
  </si>
  <si>
    <t>This policy setting determines whether a domain member can periodically change its computer account password. Computers that cannot automatically change their account passwords are potentially vulnerable, because an attacker might be able to determine the password for the system's domain account.
The recommended state for this setting is: `Disabled`.</t>
  </si>
  <si>
    <t>Navigate to the UI Path articulated in the Remediation section and confirm it is set as prescribed. This group policy setting is backed by the following registry location:
HKEY_LOCAL_MACHINE\SYSTEM\CurrentControlSet\Services\Netlogon\Parameters:DisablePasswordChange.</t>
  </si>
  <si>
    <t>The setting 'Domain member: Disable machine account password changes' is set to 'Disabled'</t>
  </si>
  <si>
    <t>The setting "Domain member: Disable machine account password changes" is not set to "Disabled".</t>
  </si>
  <si>
    <t>2.3.6.4</t>
  </si>
  <si>
    <t>The default configuration for Windows Server 2003-based computers that belong to a domain is that they are automatically required to change the passwords for their accounts every 30 days. If you disable this policy setting, computers that run Windows Server 2003 will retain the same passwords as their computer accounts. Computers that are no longer able to automatically change their account password are at risk from an attacker who could determine the password for the computer's domain account.</t>
  </si>
  <si>
    <t>To establish the recommended configuration via GP, set the following UI path to `Disabled`:
Computer Configuration\Policies\Windows Settings\Security Settings\Local Policies\Security Options\Domain member: Disable machine account password changes.</t>
  </si>
  <si>
    <t>CCE-37508-9</t>
  </si>
  <si>
    <t>Set "Domain member: Disable machine account password changes" to "Disabled". One method to achieve the recommended configuration via Group Policy is to perform the following:
Set the following UI path to Disabled:
Computer Configuration\Policies\Windows Settings\Security Settings\Local Policies\Security Options\Domain member: Disable machine account password changes</t>
  </si>
  <si>
    <t>WIN2012-065</t>
  </si>
  <si>
    <t>Set "Domain member: Maximum machine account password age" to "30 or fewer days, but not 0"</t>
  </si>
  <si>
    <t>This policy setting determines the maximum allowable age for a computer account password. By default, domain members automatically change their domain passwords every 30 days.
The recommended state for this setting is: `30 or fewer days, but not 0`.
**Note:** A value of `0` does not conform to the benchmark as it disables maximum password age.</t>
  </si>
  <si>
    <t>The setting 'Domain member: Maximum machine account password age' is set to '30 or fewer days, but not 0'</t>
  </si>
  <si>
    <t>The setting "Domain member: Maximum machine account password age" is not set to "30 or fewer days or is set to 0".</t>
  </si>
  <si>
    <t>2.3.6.5</t>
  </si>
  <si>
    <t>In Active Directory-based domains, each computer has an account and password just like every user. By default, the domain members automatically change their domain password every 30 days. If you increase this interval significantly, or set it to 0 so that the computers no longer change their passwords, an attacker will have more time to undertake a brute force attack to guess the passwords of computer accounts.</t>
  </si>
  <si>
    <t>To establish the recommended configuration via GP, set the following UI path to `30 or fewer days, but not 0`:
Computer Configuration\Policies\Windows Settings\Security Settings\Local Policies\Security Options\Domain member: Maximum machine account password age.</t>
  </si>
  <si>
    <t>CCE-37431-4</t>
  </si>
  <si>
    <t>Set "Domain member: Maximum machine account password age" to "30 or fewer days, but not 0". One method to achieve the recommended configuration via Group Policy is to perform the following:
Set the following UI path to 30 or fewer days, but not 0:
Computer Configuration\Policies\Windows Settings\Security Settings\Local Policies\Security Options\Domain member: Maximum machine account password age</t>
  </si>
  <si>
    <t>WIN2012-066</t>
  </si>
  <si>
    <t>SC-2</t>
  </si>
  <si>
    <t>Application Partitioning</t>
  </si>
  <si>
    <t>Set "Domain member: Require strong (Windows 2000 or later) session key" to "Enabled"</t>
  </si>
  <si>
    <t>When this policy setting is enabled, a secure channel can only be established with Domain Controllers that are capable of encrypting secure channel data with a strong (128-bit) session key.
To enable this policy setting, all Domain Controllers in the domain must be able to encrypt secure channel data with a strong key, which means all Domain Controllers must be running Microsoft Windows 2000 or later.
The recommended state for this setting is: `Enabled`.</t>
  </si>
  <si>
    <t>Navigate to the UI Path articulated in the Remediation section and confirm it is set as prescribed. This group policy setting is backed by the following registry location:
HKEY_LOCAL_MACHINE\SYSTEM\CurrentControlSet\Services\Netlogon\Parameters:RequireStrongKey.</t>
  </si>
  <si>
    <t>The setting 'Domain member: Require strong (Windows 2000 or later) session key' is set to 'Enabled'</t>
  </si>
  <si>
    <t>The setting "Domain member: Require strong (Windows 2000 or later) session key" is not set to "Enabled".</t>
  </si>
  <si>
    <t>2.3.6.6</t>
  </si>
  <si>
    <t>Session keys that are used to establish secure channel communications between Domain Controllers and member computers are much stronger in Windows 2000 than they were in previous Microsoft operating systems. Whenever possible, you should take advantage of these stronger session keys to help protect secure channel communications from attacks that attempt to hijack network sessions and eavesdropping. (Eavesdropping is a form of hacking in which network data is read or altered in transit. The data can be modified to hide or change the sender, or be redirected.)</t>
  </si>
  <si>
    <t>To establish the recommended configuration via GP, set the following UI path to `Enabled`:
Computer Configuration\Policies\Windows Settings\Security Settings\Local Policies\Security Options\Domain member: Require strong (Windows 2000 or later) session key.</t>
  </si>
  <si>
    <t>None - this is the default behavior. However, computers will not be able to join Windows NT 4.0 domains, and trusts between Active Directory domains and Windows NT-style domains may not work properly. Also, Domain Controllers with this setting configured will not allow older pre-Windows 2000 clients (that that do not support this policy setting) to join the domain.</t>
  </si>
  <si>
    <t>CCE-37614-5</t>
  </si>
  <si>
    <t>Set "Domain member: Require strong (Windows 2000 or later) session key" to "Enabled". One method to achieve the recommended configuration via Group Policy is to perform the following:
Set the following UI path to Enabled:
Computer Configuration\Policies\Windows Settings\Security Settings\Local Policies\Security Options\Domain member: Require strong (Windows 2000 or later) session key</t>
  </si>
  <si>
    <t>WIN2012-067</t>
  </si>
  <si>
    <t>Set "Interactive logon: Do not display last user name" to "Enabled"</t>
  </si>
  <si>
    <t>This policy setting determines whether the account name of the last user to log on to the client computers in your organization will be displayed in each computer's respective Windows logon screen. Enable this policy setting to prevent intruders from collecting account names visually from the screens of desktop or laptop computers in your organization.
The recommended state for this setting is: `Enabled`.</t>
  </si>
  <si>
    <t>Navigate to the UI Path articulated in the Remediation section and confirm it is set as prescribed. This group policy setting is backed by the following registry location:
HKEY_LOCAL_MACHINE\SOFTWARE\Microsoft\Windows\CurrentVersion\Policies\System:DontDisplayLastUserName.</t>
  </si>
  <si>
    <t>The setting 'Interactive logon: Do not display last user name' is set to 'Enabled'</t>
  </si>
  <si>
    <t>The setting "Interactive logon: Do not display last user name" is not set to "Enabled".</t>
  </si>
  <si>
    <t>2.3.7</t>
  </si>
  <si>
    <t>2.3.7.1</t>
  </si>
  <si>
    <t>An attacker with access to the console (for example, someone with physical access or someone who is able to connect to the server through Remote Desktop Services) could view the name of the last user who logged on to the server. The attacker could then try to guess the password, use a dictionary, or use a brute-force attack to try and log on.</t>
  </si>
  <si>
    <t>To establish the recommended configuration via GP, set the following UI path to `Enabled`:
Computer Configuration\Policies\Windows Settings\Security Settings\Local Policies\Security Options\Interactive logon: Do not display last user name.</t>
  </si>
  <si>
    <t>The name of the last user to successfully log on will not be displayed in the Windows logon screen.</t>
  </si>
  <si>
    <t>CCE-36056-0</t>
  </si>
  <si>
    <t>Set "Interactive logon: Do not display last user name" to "Enabled". One method to achieve the recommended configuration via Group Policy is to perform the following:
Set the following UI path to Enabled:
Computer Configuration\Policies\Windows Settings\Security Settings\Local Policies\Security Options\Interactive logon: Do not display last user name</t>
  </si>
  <si>
    <t>WIN2012-068</t>
  </si>
  <si>
    <t>Set "Interactive logon: Do not require CTRL+ALT+DEL" to "Disabled"</t>
  </si>
  <si>
    <t>This policy setting determines whether users must press CTRL+ALT+DEL before they log on.
The recommended state for this setting is: `Disabled`.</t>
  </si>
  <si>
    <t>Navigate to the UI Path articulated in the Remediation section and confirm it is set as prescribed. This group policy setting is backed by the following registry location:
HKEY_LOCAL_MACHINE\SOFTWARE\Microsoft\Windows\CurrentVersion\Policies\System:DisableCAD.</t>
  </si>
  <si>
    <t>The setting 'Interactive logon: Do not require CTRL+ALT+DEL' is set to 'Disabled'</t>
  </si>
  <si>
    <t>The setting "Interactive logon: Do not require CTRL+ALT+DEL" is not set to "Disabled".</t>
  </si>
  <si>
    <t>2.3.7.2</t>
  </si>
  <si>
    <t>Microsoft developed this feature to make it easier for users with certain types of physical impairments to log on to computers that run Windows. If users are not required to press CTRL+ALT+DEL, they are susceptible to attacks that attempt to intercept their passwords. If CTRL+ALT+DEL is required before logon, user passwords are communicated by means of a trusted path.
An attacker could install a Trojan horse program that looks like the standard Windows logon dialog box and capture the user's password. The attacker would then be able to log on to the compromised account with whatever level of privilege that user has.</t>
  </si>
  <si>
    <t>To establish the recommended configuration via GP, set the following UI path to `Disabled`:
Computer Configuration\Policies\Windows Settings\Security Settings\Local Policies\Security Options\Interactive logon: Do not require CTRL+ALT+DEL.</t>
  </si>
  <si>
    <t>Users must press CTRL+ALT+DEL before they log on to Windows unless they use a smart card for Windows logon. A smart card is a tamper-proof device that stores security information.</t>
  </si>
  <si>
    <t>CCE-37637-6</t>
  </si>
  <si>
    <t>Set "Interactive logon: Do not require CTRL+ALT+DEL" to "Disabled". One method to achieve the recommended configuration via Group Policy is to perform the following:
Set the following UI path to Disabled:
Computer Configuration\Policies\Windows Settings\Security Settings\Local Policies\Security Options\Interactive logon: Do not require CTRL+ALT+DEL</t>
  </si>
  <si>
    <t>WIN2012-069</t>
  </si>
  <si>
    <t>Set "Interactive logon: Machine inactivity limit" to "900 or fewer second(s), but not 0"</t>
  </si>
  <si>
    <t>Windows notices inactivity of a logon session, and if the amount of inactive time exceeds the inactivity limit, then the screen saver will run, locking the session.
The recommended state for this setting is: `900 or fewer second(s), but not 0`.
**Note:** A value of `0` does not conform to the benchmark as it disables the machine inactivity limit.</t>
  </si>
  <si>
    <t>Navigate to the UI Path articulated in the Remediation section and confirm it is set as prescribed. This group policy setting is backed by the following registry location:
HKEY_LOCAL_MACHINE\SOFTWARE\Microsoft\Windows\CurrentVersion\Policies\System:InactivityTimeoutSecs.</t>
  </si>
  <si>
    <t>The setting 'Interactive logon: Machine inactivity limit' is set to '900 or fewer second(s), but not 0'</t>
  </si>
  <si>
    <t>The setting "Interactive logon: Machine inactivity limit" is not set to "900 or fewer second(s) or is set to 0".</t>
  </si>
  <si>
    <t>HAC2</t>
  </si>
  <si>
    <t>HAC2: User sessions do not lock after the Publication 1075 required timeframe</t>
  </si>
  <si>
    <t>2.3.7.3</t>
  </si>
  <si>
    <t>If a user forgets to lock their computer when they walk away it's possible that a passerby will hijack it.</t>
  </si>
  <si>
    <t>To establish the recommended configuration via GP, set the following UI path to `900 or fewer seconds, but not 0`:
Computer Configuration\Policies\Windows Settings\Security Settings\Local Policies\Security Options\Interactive logon: Machine inactivity limit.</t>
  </si>
  <si>
    <t>The screen saver will automatically activate when the computer has been unattended for the amount of time specified. The impact should be minimal since the screen saver is enabled by default.</t>
  </si>
  <si>
    <t>CCE-38235-8</t>
  </si>
  <si>
    <t>Set "Interactive logon: Machine inactivity limit" to "900 or fewer second(s), but not 0". One method to achieve the recommended configuration via Group Policy is to perform the following:
Set the following UI path to 900 or fewer seconds, but not 0:
Computer Configuration\Policies\Windows Settings\Security Settings\Local Policies\Security Options\Interactive logon: Machine inactivity limit</t>
  </si>
  <si>
    <t>WIN2012-070</t>
  </si>
  <si>
    <t>AC-8</t>
  </si>
  <si>
    <t>System Use Notification</t>
  </si>
  <si>
    <t xml:space="preserve"> Configure "Interactive logon: Message text for users attempting to log on"</t>
  </si>
  <si>
    <t>This policy setting specifies a text message that displays to users when they log on. Configure this setting in a manner that is consistent with the security and operational requirements of your organization.</t>
  </si>
  <si>
    <t xml:space="preserve">Navigate to the UI Path articulated in the Remediation section and confirm it is set as prescribed. This group policy setting is backed by the following registry location:
HKEY_LOCAL_MACHINE\SOFTWARE\Microsoft\Windows\CurrentVersion\Policies\System:LegalNoticeText
</t>
  </si>
  <si>
    <t>The Windows policy setting "Interactive logon: Message text for users attempting to log on" should contain a warning banner that is compliant with IRS requirements.   The Warning Banner must contain the following 4 elements:
-  the system contains US government information
-  users actions are monitored and audited
-  unauthorized use of the system is prohibited 
-  unauthorized use of the system is subject to criminal and civil penalties.</t>
  </si>
  <si>
    <t>The interactive logon warning banner does not meet IRS Publication 1075 Exhibit 8 standards..</t>
  </si>
  <si>
    <t>Added IRS Warning Banner</t>
  </si>
  <si>
    <t>HAC14
HAC38</t>
  </si>
  <si>
    <t>HAC14: Warning banner is insufficient
HAC38: Warning banner does not exist</t>
  </si>
  <si>
    <t>2.3.7.4</t>
  </si>
  <si>
    <t>Displaying a warning message before logon may help prevent an attack by warning the attacker about the consequences of their misconduct before it happens. It may also help to reinforce corporate policy by notifying employees of the appropriate policy during the logon process. This text is often used for legal reasons—for example, to warn users about the ramifications of misusing company information or to warn them that their actions may be audited.
**Note:** Any warning that you display should first be approved by your organization's legal and human resources representatives.</t>
  </si>
  <si>
    <t>To establish the recommended configuration via GP, configure the following UI path to a value that is consistent with the security and operational requirements of your organization:
Computer Configuration\Policies\Windows Settings\Security Settings\Local Policies\Security Options\Interactive logon: Message text for users attempting to log on.</t>
  </si>
  <si>
    <t>Users will have to acknowledge a dialog box containing the configured text before they can log on to the computer.
**Note:** Windows Vista and Windows XP Professional support logon banners that can exceed 512 characters in length and that can also contain carriage-return line-feed sequences. However, Windows 2000-based clients cannot interpret and display these messages. You must use a Windows 2000-based computer to create a logon message policy that applies to Windows 2000-based computers.</t>
  </si>
  <si>
    <t>CCE-37226-8</t>
  </si>
  <si>
    <t>Set "Interactive logon: Message text for users attempting to log on". One method to achieve the recommended configuration via Group Policy is to perform the following:
Set the following Group Policy setting to a warning banner that is IRS compliant.  The warning banner must include the following four:
(1) The system contains US government information.
(2) Users actions are monitored and audited.
(3) Unauthorized use of the system is prohibited. 
(4) Unauthorized use of the system is subject to criminal and civil penalties.
Please refer to the IRS Publication 1075, Section 9.3.1.8 for guidance and Exhibit 8 for examples.
Computer Configuration\Windows Settings\Security Settings\Local Policies\Security Options\Interactive logon: Message title for users attempting to log on</t>
  </si>
  <si>
    <t>WIN2012-071</t>
  </si>
  <si>
    <t>Configure "Interactive logon: Message title for users attempting to log on"</t>
  </si>
  <si>
    <t>This policy setting specifies the text displayed in the title bar of the window that users see when they log on to the system. Configure this setting in a manner that is consistent with the security and operational requirements of your organization.</t>
  </si>
  <si>
    <t xml:space="preserve">Navigate to the UI Path articulated in the Remediation section and confirm it is set as prescribed. This group policy setting is backed by the following registry location:
HKEY_LOCAL_MACHINE\SOFTWARE\Microsoft\Windows\CurrentVersion\Policies\System:LegalNoticeCaption
</t>
  </si>
  <si>
    <t>The "Interactive logon: Message title for users attempting to log on" has been configured.</t>
  </si>
  <si>
    <t>The "Interactive logon: Message title for users attempting to log on" has not been configured.</t>
  </si>
  <si>
    <t>2.3.7.5</t>
  </si>
  <si>
    <t>To establish the recommended configuration via GP, configure the following UI path to a value that is consistent with the security and operational requirements of your organization:
Computer Configuration\Policies\Windows Settings\Security Settings\Local Policies\Security Options\Interactive logon: Message title for users attempting to log on.</t>
  </si>
  <si>
    <t>CCE-37512-1</t>
  </si>
  <si>
    <t>Set "Interactive logon: Message title for users attempting to log on" to "to a value that is consistent with the security and operational requirements of your organization". One method to achieve the recommended configuration via Group Policy is to perform the following:
Set the following UI path to a value that is consistent with the security and operational requirements of your organization:
Computer Configuration\Policies\Windows Settings\Security Settings\Local Policies\Security Options\Interactive logon: Message title for users attempting to log on.</t>
  </si>
  <si>
    <t>WIN2012-072</t>
  </si>
  <si>
    <t>Set "Interactive logon: Prompt user to change password before expiration" to "14 days"</t>
  </si>
  <si>
    <t>This policy setting determines how far in advance users are warned that their password will expire. It is recommended that you configure this policy setting to 14 days to sufficiently warn users when their passwords will expire.
The recommended state for this setting is: `14 days`.</t>
  </si>
  <si>
    <t>Navigate to the UI Path articulated in the Remediation section and confirm it is set as prescribed. This group policy setting is backed by the following registry location:
HKEY_LOCAL_MACHINE\SOFTWARE\Microsoft\Windows NT\CurrentVersion\Winlogon:PasswordExpiryWarning.</t>
  </si>
  <si>
    <t>The setting 'Interactive logon: Prompt user to change password before expiration' is set to '14 days or greater'</t>
  </si>
  <si>
    <t>The setting "Interactive logon: Prompt user to change password before expiration" is not set to "14 days or greater".</t>
  </si>
  <si>
    <t xml:space="preserve">Updated from "between 5 and 14 days" to "14 days or greater"  to maintain consistency with Windows Server benchmarks. </t>
  </si>
  <si>
    <t>HPW7</t>
  </si>
  <si>
    <t>HPW7: Password change notification is not sufficient</t>
  </si>
  <si>
    <t>2.3.7.7</t>
  </si>
  <si>
    <t>It is recommended that user passwords be configured to expire periodically. Users will need to be warned that their passwords are going to expire, or they may inadvertently be locked out of the computer when their passwords expire. This condition could lead to confusion for users who access the network locally, or make it impossible for users to access your organization's network through dial-up or virtual private network (VPN) connections.</t>
  </si>
  <si>
    <t>To establish the recommended configuration via GP, set the following UI path to a value to 14 days`:
Computer Configuration\Policies\Windows Settings\Security Settings\Local Policies\Security Options\Interactive logon: Prompt user to change password before expiration.</t>
  </si>
  <si>
    <t>Users will see a dialog box prompt to change their password each time that they log on to the domain when their password is configured to expire between 5 and 14 days.</t>
  </si>
  <si>
    <t>CCE-37622-8</t>
  </si>
  <si>
    <t>Set "Interactive logon: Prompt user to change password before expiration" to "14 days or more". One method to achieve the recommended configuration via Group Policy is to perform the following:
Set the following UI path to a value of 14 days or greater:
Computer Configuration\Policies\Windows Settings\Security Settings\Local Policies\Security Options\Interactive logon: Prompt user to change password before expiration</t>
  </si>
  <si>
    <t>WIN2012-073</t>
  </si>
  <si>
    <t xml:space="preserve">Set "Interactive logon: Require Domain Controller Authentication to unlock workstation" to "Enabled" </t>
  </si>
  <si>
    <t>Logon information is required to unlock a locked computer. For domain accounts, this security setting determines whether it is necessary to contact a Domain Controller to unlock a computer.
The recommended state for this setting is: `Enabled`.</t>
  </si>
  <si>
    <t>Navigate to the UI Path articulated in the Remediation section and confirm it is set as prescribed. This group policy setting is backed by the following registry location:
HKEY_LOCAL_MACHINE\SOFTWARE\Microsoft\Windows NT\CurrentVersion\Winlogon:ForceUnlockLogon.</t>
  </si>
  <si>
    <t>The setting 'Interactive logon: Require Domain Controller Authentication to unlock workstation' is set to 'Enabled' (MS only)</t>
  </si>
  <si>
    <t>The setting "Interactive logon: Require Domain Controller Authentication to unlock workstation" is not set to "Enabled" (MS only).</t>
  </si>
  <si>
    <t>2.3.7.8</t>
  </si>
  <si>
    <t>By default, the computer caches in memory the credentials of any users who are authenticated locally. The computer uses these cached credentials to authenticate anyone who attempts to unlock the console. When cached credentials are used, any changes that have recently been made to the account — such as user rights assignments, account lockout, or the account being disabled — are not considered or applied after the account is authenticated. User privileges are not updated, and (more importantly) disabled accounts are still able to unlock the console of the computer.</t>
  </si>
  <si>
    <t>To implement the recommended configuration via GP, set the following UI path to `Enabled:`
Computer Configuration\Policies\Windows Settings\Security Settings\Local Policies\Security Options\Interactive logon: Require Domain Controller Authentication to unlock workstation.</t>
  </si>
  <si>
    <t>When the console on a computer is locked, either by a user or automatically by a screen saver time-out, the console can only be unlocked if a Domain Controller is available to re-authenticate the domain account that is being used to unlock the computer. If no Domain Controller is available, the user cannot unlock the computer.</t>
  </si>
  <si>
    <t>CCE-38240-8</t>
  </si>
  <si>
    <t>Set "Interactive logon: Require Domain Controller Authentication to unlock workstation" to "Enabled". One method to achieve the recommended configuration via Group Policy is to perform the following:
Set the following UI path to Enabled:
Computer Configuration\Policies\Windows Settings\Security Settings\Local Policies\Security Options\Interactive logon: Require Domain Controller Authentication to unlock workstation</t>
  </si>
  <si>
    <t>WIN2012-074</t>
  </si>
  <si>
    <t>Ensure "Interactive logon: Smart card removal behavior" is set to "Lock Workstation" or higher</t>
  </si>
  <si>
    <t>This policy setting determines what happens when the smart card for a logged-on user is removed from the smart card reader.
The recommended state for this setting is: `Lock Workstation`. Configuring this setting to `Force Logoff` or `Disconnect if a Remote Desktop Services session` also conforms to the benchmark.</t>
  </si>
  <si>
    <t xml:space="preserve">Navigate to the UI Path articulated in the Remediation section and confirm it is set as prescribed, noting that values of `Force Logoff` or `Disconnect if a Remote Desktop Services session` are also acceptable settings. This group policy setting is backed by the following registry location:
HKEY_LOCAL_MACHINE\SOFTWARE\Microsoft\Windows NT\CurrentVersion\Winlogon:ScRemoveOption
</t>
  </si>
  <si>
    <t>The "Interactive logon: Smart card removal behavior" has been set to "Lock Workstation" or higher.</t>
  </si>
  <si>
    <t>The "Interactive logon: Smart card removal behavior" has not been set to "Lock Workstation" or higher.</t>
  </si>
  <si>
    <t>2.3.7.9</t>
  </si>
  <si>
    <t>Users sometimes forget to lock their workstations when they are away from them, allowing the possibility for malicious users to access their computers. If smart cards are used for authentication, the computer should automatically lock itself when the card is removed to ensure that only the user with the smart card is accessing resources using those credentials.</t>
  </si>
  <si>
    <t>To establish the recommended configuration via GP, set the following UI path to `Lock Workstation` (or, if applicable for your environment, `Force Logoff` or `Disconnect if a Remote Desktop Services session`):
Computer Configuration\Policies\Windows Settings\Security Settings\Local Policies\Security Options\Interactive logon: Smart card removal behavior,</t>
  </si>
  <si>
    <t>If you select `Lock Workstation`, the workstation is locked when the smart card is removed, allowing users to leave the area, take their smart card with them, and still maintain a protected session.
If you select `Force Logoff`, users are automatically logged off when their smart card is removed.
If you select `Disconnect if a Remote Desktop Services session`, removal of the smart card disconnects the session without logging the users off. This allows the user to insert the smart card and resume the session later, or at another smart card reader-equipped computer, without having to log on again. If the session is local, this policy will function identically to `Lock Workstation`.
Enforcing this setting on computers used by people who must log onto multiple computers in order to perform their duties could be frustrating and lower productivity. For example, if network administrators are limited to a single account but need to log into several computers simultaneously in order to effectively manage the network enforcing this setting will limit them to logging onto one computer at a time. For these reasons it is recommended that this setting only be enforced on workstations used for purposes commonly associated with typical users such as document creation and email.</t>
  </si>
  <si>
    <t>CCE-38333-1</t>
  </si>
  <si>
    <t>Set "Interactive logon: Smart card removal behavior" to "Lock Workstation" or higher. To implement the recommended configuration via GP: 
Set the following UI path to Lock Workstation (or, if applicable for your environment, Force Logoff or Disconnect if a Remote Desktop Services session):
Computer Configuration\Policies\Windows Settings\Security Settings\Local Policies\Security Options\Interactive logon: Smart card removal behavior</t>
  </si>
  <si>
    <t>WIN2012-075</t>
  </si>
  <si>
    <t>Set "Microsoft network client: Digitally sign communications (always)" to "Enabled"</t>
  </si>
  <si>
    <t>This policy setting determines whether packet signing is required by the SMB client component.
**Note:** When Windows Vista-based computers have this policy setting enabled and they connect to file or print shares on remote servers, it is important that the setting is synchronized with its companion setting, **Microsoft network server: Digitally sign communications (always)**, on those servers. For more information about these settings, see the "Microsoft network client and server: Digitally sign communications (four related settings)" section in Chapter 5 of the Threats and Countermeasures guide.
The recommended state for this setting is: `Enabled`.</t>
  </si>
  <si>
    <t>Navigate to the UI Path articulated in the Remediation section and confirm it is set as prescribed. This group policy setting is backed by the following registry location:
HKEY_LOCAL_MACHINE\SYSTEM\CurrentControlSet\Services\LanmanWorkstation\Parameters:RequireSecuritySignature.</t>
  </si>
  <si>
    <t>The setting 'Microsoft network client: Digitally sign communications (always)' is set to 'Enabled'</t>
  </si>
  <si>
    <t>The setting "Microsoft network client: Digitally sign communications (always)" is not set to "Enabled".</t>
  </si>
  <si>
    <t>2.3.8</t>
  </si>
  <si>
    <t>2.3.8.1</t>
  </si>
  <si>
    <t>Session hijacking uses tools that allow attackers who have access to the same network as the client or server to interrupt, end, or steal a session in progress. Attackers can potentially intercept and modify unsigned SMB packets and then modify the traffic and forward it so that the server might perform undesirable actions. Alternatively, the attacker could pose as the server or client after legitimate authentication and gain unauthorized access to data.
SMB is the resource sharing protocol that is supported by many Windows operating systems. It is the basis of NetBIOS and many other protocols. SMB signatures authenticate both users and the servers that host the data. If either side fails the authentication process, data transmission will not take place.</t>
  </si>
  <si>
    <t>To establish the recommended configuration via GP, set the following UI path to `Enabled`:
Computer Configuration\Policies\Windows Settings\Security Settings\Local Policies\Security Options\Microsoft network client: Digitally sign communications (always).</t>
  </si>
  <si>
    <t>The Microsoft network client will not communicate with a Microsoft network server unless that server agrees to perform SMB packet signing.
The Windows 2000 Server, Windows 2000 Professional, Windows Server 2003, Windows XP Professional and Windows Vista implementations of the SMB file and print sharing protocol support mutual authentication, which prevents session hijacking attacks and supports message authentication to prevent man-in-the-middle attacks. SMB signing provides this authentication by placing a digital signature into each SMB, which is then verified by both the client and the server.
Implementation of SMB signing may negatively affect performance, because each packet needs to be signed and verified. If these settings are enabled on a server that is performing multiple roles, such as a small business server that is serving as a Domain Controller, file server, print server, and application server performance may be substantially slowed. Additionally, if you configure computers to ignore all unsigned SMB communications, older applications and operating systems will not be able to connect. However, if you completely disable all SMB signing, computers will be vulnerable to session hijacking attacks.
When SMB signing policies are enabled on Domain Controllers running Windows Server 2003 and member computers running Windows Vista SP1 or Windows Server 2008 group policy processing will fail. A hotfix is available from Microsoft that resolves this issue; see Microsoft Knowledge Base article 950876 for more details: [Group Policy settings are not applied on member computers that are running Windows Server 2008 or Windows Vista SP1 when certain SMB signing policies are enabled](https://support.microsoft.com/en-us/kb/950876).</t>
  </si>
  <si>
    <t>CCE-36325-9</t>
  </si>
  <si>
    <t>Set "Microsoft network client: Digitally sign communications (always)" to "Enabled". To implement the recommended configuration via GP: 
Set the following UI path to Enabled:
Computer Configuration\Policies\Windows Settings\Security Settings\Local Policies\Security Options\Microsoft network client: Digitally sign communications (always)</t>
  </si>
  <si>
    <t>WIN2012-076</t>
  </si>
  <si>
    <t>Set "Microsoft network client: Digitally sign communications (if server agrees)" to "Enabled"</t>
  </si>
  <si>
    <t>This policy setting determines whether the SMB client will attempt to negotiate SMB packet signing.
**Note:** Enabling this policy setting on SMB clients on your network makes them fully effective for packet signing with all clients and servers in your environment.
The recommended state for this setting is: `Enabled`.</t>
  </si>
  <si>
    <t>Navigate to the UI Path articulated in the Remediation section and confirm it is set as prescribed. This group policy setting is backed by the following registry location:
HKEY_LOCAL_MACHINE\SYSTEM\CurrentControlSet\Services\LanmanWorkstation\Parameters:EnableSecuritySignature.</t>
  </si>
  <si>
    <t>The setting 'Microsoft network client: Digitally sign communications (if server agrees)' is set to 'Enabled'</t>
  </si>
  <si>
    <t>The setting "Microsoft network client: Digitally sign communications (if server agrees)" is not set to "Enabled".</t>
  </si>
  <si>
    <t>2.3.8.2</t>
  </si>
  <si>
    <t>To establish the recommended configuration via GP, set the following UI path to `Enabled`:
Computer Configuration\Policies\Windows Settings\Security Settings\Local Policies\Security Options\Microsoft network client: Digitally sign communications (if server agrees).</t>
  </si>
  <si>
    <t>None - this is the default behavior.
The Windows 2000 Server, Windows 2000 Professional, Windows Server 2003, Windows XP Professional and Windows Vista implementations of the SMB file and print sharing protocol support mutual authentication, which prevents session hijacking attacks and supports message authentication to prevent man-in-the-middle attacks. SMB signing provides this authentication by placing a digital signature into each SMB, which is then verified by both the client and the server.
Implementation of SMB signing may negatively affect performance, because each packet needs to be signed and verified. If these settings are enabled on a server that is performing multiple roles, such as a small business server that is serving as a Domain Controller, file server, print server, and application server performance may be substantially slowed. Additionally, if you configure computers to ignore all unsigned SMB communications, older applications and operating systems will not be able to connect. However, if you completely disable all SMB signing, computers will be vulnerable to session hijacking attacks.
When SMB signing policies are enabled on Domain Controllers running Windows Server 2003 and member computers running Windows Vista SP1 or Windows Server 2008 group policy processing will fail. A hotfix is available from Microsoft that resolves this issue; see Microsoft Knowledge Base article 950876 for more details: [Group Policy settings are not applied on member computers that are running Windows Server 2008 or Windows Vista SP1 when certain SMB signing policies are enabled](https://support.microsoft.com/en-us/kb/950876).</t>
  </si>
  <si>
    <t>CCE-36269-9</t>
  </si>
  <si>
    <t>Set "Microsoft network client: Digitally sign communications (if server agrees)" to "Enabled". One method to achieve the recommended configuration via Group Policy is to perform the following:
Set the following UI path to Enabled:
Computer Configuration\Policies\Windows Settings\Security Settings\Local Policies\Security Options\Microsoft network client: Digitally sign communications (if server agrees)</t>
  </si>
  <si>
    <t>WIN2012-077</t>
  </si>
  <si>
    <t>Set "Microsoft network client: Send unencrypted password to third-party SMB servers" to "Disabled"</t>
  </si>
  <si>
    <t>This policy setting determines whether the SMB redirector will send plaintext passwords during authentication to third-party SMB servers that do not support password encryption.
It is recommended that you disable this policy setting unless there is a strong business case to enable it. If this policy setting is enabled, unencrypted passwords will be allowed across the network.
The recommended state for this setting is: `Disabled`.</t>
  </si>
  <si>
    <t>Navigate to the UI Path articulated in the Remediation section and confirm it is set as prescribed. This group policy setting is backed by the following registry location:
HKEY_LOCAL_MACHINE\SYSTEM\CurrentControlSet\Services\LanmanWorkstation\Parameters:EnablePlainTextPassword.</t>
  </si>
  <si>
    <t>The setting 'Microsoft network client: Send unencrypted password to third-party SMB servers' is set to 'Disabled'</t>
  </si>
  <si>
    <t>The setting "Microsoft network client: Send unencrypted password to third-party SMB servers" is not set to "Disabled".</t>
  </si>
  <si>
    <t>2.3.8.3</t>
  </si>
  <si>
    <t>If you enable this policy setting, the server can transmit passwords in plaintext across the network to other computers that offer SMB services, which is a significant security risk. These other computers may not use any of the SMB security mechanisms that are included with Windows Server 2003.</t>
  </si>
  <si>
    <t>To establish the recommended configuration via GP, set the following UI path to `Disabled`:
Computer Configuration\Policies\Windows Settings\Security Settings\Local Policies\Security Options\Microsoft network client: Send unencrypted password to third-party SMB servers.</t>
  </si>
  <si>
    <t>None - this is the default behavior.
Some very old applications and operating systems such as MS-DOS, Windows for Workgroups 3.11, and Windows 95a may not be able to communicate with the servers in your organization by means of the SMB protocol.</t>
  </si>
  <si>
    <t>CCE-37863-8</t>
  </si>
  <si>
    <t>Set "Microsoft network client: Send unencrypted password to third-party SMB servers" to "Disabled". One method to achieve the recommended configuration via Group Policy is to perform the following:
Set the following UI path to Disabled:
Computer Configuration\Policies\Windows Settings\Security Settings\Local Policies\Security Options\Microsoft network client: Send unencrypted password to third-party SMB servers</t>
  </si>
  <si>
    <t>WIN2012-078</t>
  </si>
  <si>
    <t>AC-12</t>
  </si>
  <si>
    <t>Session Termination</t>
  </si>
  <si>
    <t>Set "Microsoft network server: Amount of idle time required before suspending session" to "30 or fewer minute(s), but not 0"</t>
  </si>
  <si>
    <t>This policy setting allows you to specify the amount of continuous idle time that must pass in an SMB session before the session is suspended because of inactivity. Administrators can use this policy setting to control when a computer suspends an inactive SMB session. If client activity resumes, the session is automatically reestablished.
A value of 0 appears to allow sessions to persist indefinitely. The maximum value is 99999, which is over 69 days; in effect, this value disables the setting.
The recommended state for this setting is: `30 or fewer minute(s), but not 0`.</t>
  </si>
  <si>
    <t>Navigate to the UI Path articulated in the Remediation section and confirm it is set as prescribed. This group policy setting is backed by the following registry location:
HKEY_LOCAL_MACHINE\SYSTEM\CurrentControlSet\Services\LanManServer\Parameters:AutoDisconnect.</t>
  </si>
  <si>
    <t>The setting 'Microsoft network server: Amount of idle time required before suspending session' is set to '30 or fewer minute(s), but not 0'</t>
  </si>
  <si>
    <t>The setting "Microsoft network server: Amount of idle time required before suspending session" is not set to "30 or fewer minute(s) or is set to 0".</t>
  </si>
  <si>
    <t>Changed session termination from 15 to 30 min to comply with 1075 pub requirement.</t>
  </si>
  <si>
    <t>HRM5</t>
  </si>
  <si>
    <t>HRM5: User sessions do not terminate after the Publication 1075 period of inactivity</t>
  </si>
  <si>
    <t>2.3.9</t>
  </si>
  <si>
    <t>2.3.9.1</t>
  </si>
  <si>
    <t>Each SMB session consumes server resources, and numerous null sessions will slow the server or possibly cause it to fail. An attacker could repeatedly establish SMB sessions until the server's SMB services become slow or unresponsive.</t>
  </si>
  <si>
    <t>To establish the recommended configuration via GP, set the following UI path to `30 or fewer minute(s), but not 0`:
Computer Configuration\Policies\Windows Settings\Security Settings\Local Policies\Security Options\Microsoft network server: Amount of idle time required before suspending session.</t>
  </si>
  <si>
    <t>There will be little impact because SMB sessions will be re-established automatically if the client resumes activity.</t>
  </si>
  <si>
    <t>CCE-38046-9</t>
  </si>
  <si>
    <t>Set "Microsoft network server: Amount of idle time required before suspending session" to "15 or fewer minute(s), but not 0". One method to achieve the recommended configuration via Group Policy is to perform the following:
Set the following UI path to 15 or fewer minute(s), but not 0:
Computer Configuration\Policies\Windows Settings\Security Settings\Local Policies\Security Options\Microsoft network server: Amount of idle time required before suspending session</t>
  </si>
  <si>
    <t>WIN2012-079</t>
  </si>
  <si>
    <t>Set "Microsoft network server: Digitally sign communications (always)" to "Enabled"</t>
  </si>
  <si>
    <t>This policy setting determines whether packet signing is required by the SMB server component. Enable this policy setting in a mixed environment to prevent downstream clients from using the workstation as a network server.
The recommended state for this setting is: `Enabled`.</t>
  </si>
  <si>
    <t>Navigate to the UI Path articulated in the Remediation section and confirm it is set as prescribed. This group policy setting is backed by the following registry location:
HKEY_LOCAL_MACHINE\SYSTEM\CurrentControlSet\Services\LanManServer\Parameters:RequireSecuritySignature.</t>
  </si>
  <si>
    <t>The setting 'Microsoft network server: Digitally sign communications (always)' is set to 'Enabled'</t>
  </si>
  <si>
    <t>The setting "Microsoft network server: Digitally sign communications (always)" is not set to "Enabled".</t>
  </si>
  <si>
    <t>2.3.9.2</t>
  </si>
  <si>
    <t>To establish the recommended configuration via GP, set the following UI path to `Enabled`:
Computer Configuration\Policies\Windows Settings\Security Settings\Local Policies\Security Options\Microsoft network server: Digitally sign communications (always).</t>
  </si>
  <si>
    <t>The Microsoft network server will not communicate with a Microsoft network client unless that client agrees to perform SMB packet signing.
The Windows 2000 Server, Windows 2000 Professional, Windows Server 2003, Windows XP Professional and Windows Vista implementations of the SMB file and print sharing protocol support mutual authentication, which prevents session hijacking attacks and supports message authentication to prevent man-in-the-middle attacks. SMB signing provides this authentication by placing a digital signature into each SMB, which is then verified by both the client and the server.
Implementation of SMB signing may negatively affect performance, because each packet needs to be signed and verified. If these settings are enabled on a server that is performing multiple roles, such as a small business server that is serving as a Domain Controller, file server, print server, and application server performance may be substantially slowed. Additionally, if you configure computers to ignore all unsigned SMB communications, older applications and operating systems will not be able to connect. However, if you completely disable all SMB signing, computers will be vulnerable to session hijacking attacks.
When SMB signing policies are enabled on Domain Controllers running Windows Server 2003 and member computers running Windows Vista SP1 or Windows Server 2008 group policy processing will fail. A hotfix is available from Microsoft that resolves this issue; see Microsoft Knowledge Base article 950876 for more details: [Group Policy settings are not applied on member computers that are running Windows Server 2008 or Windows Vista SP1 when certain SMB signing policies are enabled](https://support.microsoft.com/en-us/kb/950876).</t>
  </si>
  <si>
    <t>CCE-37864-6</t>
  </si>
  <si>
    <t>Set "Microsoft network server: Digitally sign communications (always)" to "Enabled". One method to achieve the recommended configuration via Group Policy is to perform the following:
Set the following UI path to Enabled:
Computer Configuration\Policies\Windows Settings\Security Settings\Local Policies\Security Options\Microsoft network server: Digitally sign communications (always)</t>
  </si>
  <si>
    <t>WIN2012-080</t>
  </si>
  <si>
    <t>Set "Microsoft network server: Digitally sign communications (if client agrees)" to "Enabled"</t>
  </si>
  <si>
    <t>This policy setting determines whether the SMB server will negotiate SMB packet signing with clients that request it. If no signing request comes from the client, a connection will be allowed without a signature if the **Microsoft network server: Digitally sign communications (always)** setting is not enabled.
**Note:** Enable this policy setting on SMB clients on your network to make them fully effective for packet signing with all clients and servers in your environment.
The recommended state for this setting is: `Enabled`.</t>
  </si>
  <si>
    <t>Navigate to the UI Path articulated in the Remediation section and confirm it is set as prescribed. This group policy setting is backed by the following registry location:
HKEY_LOCAL_MACHINE\SYSTEM\CurrentControlSet\Services\LanManServer\Parameters:EnableSecuritySignature.</t>
  </si>
  <si>
    <t>The setting 'Microsoft network server: Digitally sign communications (if client agrees)' is set to 'Enabled'</t>
  </si>
  <si>
    <t>The setting "Microsoft network server: Digitally sign communications (if client agrees)" is not set to "Enabled".</t>
  </si>
  <si>
    <t>2.3.9.3</t>
  </si>
  <si>
    <t>To establish the recommended configuration via GP, set the following UI path to `Enabled`:
Computer Configuration\Policies\Windows Settings\Security Settings\Local Policies\Security Options\Microsoft network server: Digitally sign communications (if client agrees).</t>
  </si>
  <si>
    <t>The Microsoft network server will negotiate SMB packet signing as requested by the client. That is, if packet signing has been enabled on the client, packet signing will be negotiated.
The Windows 2000 Server, Windows 2000 Professional, Windows Server 2003, Windows XP Professional and Windows Vista implementations of the SMB file and print sharing protocol support mutual authentication, which prevents session hijacking attacks and supports message authentication to prevent man-in-the-middle attacks. SMB signing provides this authentication by placing a digital signature into each SMB, which is then verified by both the client and the server.
Implementation of SMB signing may negatively affect performance, because each packet needs to be signed and verified. If these settings are enabled on a server that is performing multiple roles, such as a small business server that is serving as a Domain Controller, file server, print server, and application server performance may be substantially slowed. Additionally, if you configure computers to ignore all unsigned SMB communications, older applications and operating systems will not be able to connect. However, if you completely disable all SMB signing, computers will be vulnerable to session hijacking attacks.
When SMB signing policies are enabled on Domain Controllers running Windows Server 2003 and member computers running Windows Vista SP1 or Windows Server 2008 group policy processing will fail. A hotfix is available from Microsoft that resolves this issue; see Microsoft Knowledge Base article 950876 for more details: [Group Policy settings are not applied on member computers that are running Windows Server 2008 or Windows Vista SP1 when certain SMB signing policies are enabled](https://support.microsoft.com/en-us/kb/950876).</t>
  </si>
  <si>
    <t>CCE-35988-5</t>
  </si>
  <si>
    <t>Set "Microsoft network server: Digitally sign communications (if client agrees)" to "Enabled". One method to achieve the recommended configuration via Group Policy is to perform the following:
Set the following UI path to Enabled:
Computer Configuration\Policies\Windows Settings\Security Settings\Local Policies\Security Options\Microsoft network server: Digitally sign communications (if client agrees)</t>
  </si>
  <si>
    <t>WIN2012-081</t>
  </si>
  <si>
    <t>Set "Microsoft network server: Disconnect clients when logon hours expire" to "Enabled"</t>
  </si>
  <si>
    <t>This security setting determines whether to disconnect users who are connected to the local computer outside their user account's valid logon hours. This setting affects the Server Message Block (SMB) component. If you enable this policy setting you should also enable _Network security: Force logoff when logon hours expire_ (Rule 2.3.11.6).
If your organization configures logon hours for users, this policy setting is necessary to ensure they are effective.
The recommended state for this setting is: `Enabled`.</t>
  </si>
  <si>
    <t>Navigate to the UI Path articulated in the Remediation section and confirm it is set as prescribed. This group policy setting is backed by the following registry location:
HKEY_LOCAL_MACHINE\SYSTEM\CurrentControlSet\Services\LanManServer\Parameters:enableforcedlogoff.</t>
  </si>
  <si>
    <t>The setting 'Microsoft network server: Disconnect clients when logon hours expire' is set to 'Enabled'</t>
  </si>
  <si>
    <t>The setting "Microsoft network server: Disconnect clients when logon hours expire" is not set to "Enabled".</t>
  </si>
  <si>
    <t>2.3.9.4</t>
  </si>
  <si>
    <t>If your organization configures logon hours for users, then it makes sense to enable this policy setting. Otherwise, users who should not have access to network resources outside of their logon hours may actually be able to continue to use those resources with sessions that were established during allowed hours.</t>
  </si>
  <si>
    <t>To establish the recommended configuration via GP, set the following UI path to `Enabled`:
Computer Configuration\Policies\Windows Settings\Security Settings\Local Policies\Security Options\Microsoft network server: Disconnect clients when logon hours expire.</t>
  </si>
  <si>
    <t>None - this is the default behavior. If logon hours are not used in your organization, this policy setting will have no impact. If logon hours are used, existing user sessions will be forcibly terminated when their logon hours expire.</t>
  </si>
  <si>
    <t>CCE-37972-7</t>
  </si>
  <si>
    <t>Set "Microsoft network server: Disconnect clients when logon hours expire" to "Enabled". One method to achieve the recommended configuration via Group Policy is to perform the following:
Set the following UI path to Enabled:
Computer Configuration\Policies\Windows Settings\Security Settings\Local Policies\Security Options\Microsoft network server: Disconnect clients when logon hours expire</t>
  </si>
  <si>
    <t>WIN2012-082</t>
  </si>
  <si>
    <t>Set "Microsoft network server: Server SPN target name validation level" to "Accept if provided by client" or higher (MS only)</t>
  </si>
  <si>
    <t>This policy setting controls the level of validation a computer with shared folders or printers (the server) performs on the service principal name (SPN) that is provided by the client computer when it establishes a session using the server message block (SMB) protocol.
The server message block (SMB) protocol provides the basis for file and print sharing and other networking operations, such as remote Windows administration. The SMB protocol supports validating the SMB server service principal name (SPN) within the authentication blob provided by a SMB client to prevent a class of attacks against SMB servers referred to as SMB relay attacks. This setting will affect both SMB1 and SMB2.
The recommended state for this setting is: `Accept if provided by client`. Configuring this setting to `Required from client` also conforms to the benchmark.
**Note:** Since the release of the MS [KB3161561](https://support.microsoft.com/en-us/kb/3161561) security patch, this setting can cause significant issues (such as replication problems, group policy editing issues and blue screen crashes) on Domain Controllers when used _simultaneously_ with UNC path hardening (i.e. Rule 18.4.14.1). **CIS therefore recommends against deploying this setting on Domain Controllers.**</t>
  </si>
  <si>
    <t>Navigate to the UI Path articulated in the Remediation section and confirm it is set as prescribed. This group policy setting is backed by the following registry location:
HKEY_LOCAL_MACHINE\SYSTEM\CurrentControlSet\Services\LanManServer\Parameters:SMBServerNameHardeningLevel.</t>
  </si>
  <si>
    <t>The setting 'Microsoft network server: Server SPN target name validation level' is set to 'Accept if provided by client' or higher</t>
  </si>
  <si>
    <t>The setting "Microsoft network server: Server SPN target name validation level" is not set to "Accept if provided by client" or higher.</t>
  </si>
  <si>
    <t>2.3.9.5</t>
  </si>
  <si>
    <t>The identity of a computer can be spoofed to gain unauthorized access to network resources.</t>
  </si>
  <si>
    <t>To establish the recommended configuration via GP, set the following UI path to `Accept if provided by client` (configuring to `Required from client` also conforms to the benchmark):
Computer Configuration\Policies\Windows Settings\Security Settings\Local Policies\Security Options\Microsoft network server: Server SPN target name validation level.</t>
  </si>
  <si>
    <t>All Windows operating systems support both a client-side SMB component and a server-side SMB component. This setting affects the server SMB behavior, and its implementation should be carefully evaluated and tested to prevent disruptions to file and print serving capabilities.
If configured to `Accept if provided by client`, the SMB server will accept and validate the SPN provided by the SMB client and allow a session to be established if it matches the SMB server's list of SPN's for itself. If the SPN does NOT match, the session request for that SMB client will be denied.
If configured to `Required from client`, the SMB client MUST send a SPN name in session setup, and the SPN name provided MUST match the SMB server that is being requested to establish a connection. If no SPN is provided by client, or the SPN provided does not match, the session is denied.</t>
  </si>
  <si>
    <t>CCE-36170-9</t>
  </si>
  <si>
    <t>Set "Microsoft network server: Server SPN target name validation level" to "Accept if provided by client" or higher (MS only). One method to achieve the recommended configuration via Group Policy is to perform the following:
Set the following UI path to Accept if provided by client (configuring to Required from client also conforms to the benchmark):
Computer Configuration\Policies\Windows Settings\Security Settings\Local Policies\Security Options\Microsoft network server: Server SPN target name validation level</t>
  </si>
  <si>
    <t>WIN2012-083</t>
  </si>
  <si>
    <t>SC-8</t>
  </si>
  <si>
    <t>Transmission Confidentiality and Integrity</t>
  </si>
  <si>
    <t>Set "Network access: Allow anonymous SID/Name translation" to "Disabled"</t>
  </si>
  <si>
    <t>This policy setting determines whether an anonymous user can request security identifier (SID) attributes for another user, or use a SID to obtain its corresponding user name.
The recommended state for this setting is: `Disabled`.</t>
  </si>
  <si>
    <t>The setting 'Network access: Allow anonymous SID/Name translation' is set to 'Disabled'</t>
  </si>
  <si>
    <t>The setting "Network access: Allow anonymous SID/Name translation" is not set to "Disabled".</t>
  </si>
  <si>
    <t>2.3.10</t>
  </si>
  <si>
    <t>2.3.10.1</t>
  </si>
  <si>
    <t>If this policy setting is enabled, a user with local access could use the well-known Administrator's SID to learn the real name of the built-in Administrator account, even if it has been renamed. That person could then use the account name to initiate a password guessing attack.</t>
  </si>
  <si>
    <t>To establish the recommended configuration via GP, set the following UI path to `Disabled`:
Computer Configuration\Policies\Windows Settings\Security Settings\Local Policies\Security Options\Network access: Allow anonymous SID/Name translation.</t>
  </si>
  <si>
    <t>CCE-36065-1</t>
  </si>
  <si>
    <t>Set "Network access: Allow anonymous SID/Name translation" to "Disabled". One method to achieve the recommended configuration via Group Policy is to perform the following:
Set the following UI path to Disabled:
Computer Configuration\Policies\Windows Settings\Security Settings\Local Policies\Security Options\Network access: Allow anonymous SID/Name translation</t>
  </si>
  <si>
    <t>WIN2012-084</t>
  </si>
  <si>
    <t>Set "Network access: Do not allow anonymous enumeration of SAM accounts" to "Enabled" (MS only)</t>
  </si>
  <si>
    <t>This policy setting controls the ability of anonymous users to enumerate the accounts in the Security Accounts Manager (SAM). If you enable this policy setting, users with anonymous connections will not be able to enumerate domain account user names on the systems in your environment. This policy setting also allows additional restrictions on anonymous connections.
The recommended state for this setting is: `Enabled`.
**Note:** This policy has no effect on Domain Controllers.</t>
  </si>
  <si>
    <t>Navigate to the UI Path articulated in the Remediation section and confirm it is set as prescribed. This group policy setting is backed by the following registry location:
HKEY_LOCAL_MACHINE\SYSTEM\CurrentControlSet\Control\Lsa:RestrictAnonymousSAM.</t>
  </si>
  <si>
    <t>The setting 'Network access: Do not allow anonymous enumeration of SAM accounts' is set to 'Enabled'</t>
  </si>
  <si>
    <t>The setting "Network access: Do not allow anonymous enumeration of SAM accounts" is not set to "Enabled".</t>
  </si>
  <si>
    <t>2.3.10.2</t>
  </si>
  <si>
    <t>An unauthorized user could anonymously list account names and use the information to attempt to guess passwords or perform social engineering attacks. (Social engineering attacks try to deceive users in some way to obtain passwords or some form of security information.)</t>
  </si>
  <si>
    <t>To establish the recommended configuration via GP, set the following UI path to `Enabled`:
Computer Configuration\Policies\Windows Settings\Security Settings\Local Policies\Security Options\Network access: Do not allow anonymous enumeration of SAM accounts.</t>
  </si>
  <si>
    <t>None - this is the default behavior. It will be impossible to establish trusts with Windows NT 4.0-based domains. Also, client computers that run older versions of the Windows operating system such as Windows NT 3.51 and Windows 95 will experience problems when they try to use resources on the server.</t>
  </si>
  <si>
    <t>CCE-36316-8</t>
  </si>
  <si>
    <t>Set "Network access: Do not allow anonymous enumeration of SAM accounts" to "Enabled" (MS only). One method to achieve the recommended configuration via Group Policy is to perform the following:
Set the following UI path to Enabled:
Computer Configuration\Policies\Windows Settings\Security Settings\Local Policies\Security Options\Network access: Do not allow anonymous enumeration of SAM accounts</t>
  </si>
  <si>
    <t>WIN2012-085</t>
  </si>
  <si>
    <t>Set "Network access: Do not allow anonymous enumeration of SAM accounts and shares" to "Enabled" (MS only)</t>
  </si>
  <si>
    <t>This policy setting controls the ability of anonymous users to enumerate SAM accounts as well as shares. If you enable this policy setting, anonymous users will not be able to enumerate domain account user names and network share names on the systems in your environment.
The recommended state for this setting is: `Enabled`.
**Note:** This policy has no effect on Domain Controllers.</t>
  </si>
  <si>
    <t>Navigate to the UI Path articulated in the Remediation section and confirm it is set as prescribed. This group policy setting is backed by the following registry location:
HKEY_LOCAL_MACHINE\SYSTEM\CurrentControlSet\Control\Lsa:RestrictAnonymous.</t>
  </si>
  <si>
    <t>The setting 'Network access: Do not allow anonymous enumeration of SAM accounts and shares' is set to 'Enabled'</t>
  </si>
  <si>
    <t>The setting "Network access: Do not allow anonymous enumeration of SAM accounts and shares" is not set to "Enabled".</t>
  </si>
  <si>
    <t>2.3.10.3</t>
  </si>
  <si>
    <t>An unauthorized user could anonymously list account names and shared resources and use the information to attempt to guess passwords or perform social engineering attacks. (Social engineering attacks try to deceive users in some way to obtain passwords or some form of security information.)</t>
  </si>
  <si>
    <t>To establish the recommended configuration via GP, set the following UI path to `Enabled`:
Computer Configuration\Policies\Windows Settings\Security Settings\Local Policies\Security Options\Network access: Do not allow anonymous enumeration of SAM accounts and shares.</t>
  </si>
  <si>
    <t>It will be impossible to establish trusts with Windows NT 4.0-based domains. Also, client computers that run older versions of the Windows operating system such as Windows NT 3.51 and Windows 95 will experience problems when they try to use resources on the server. Users who access file and print servers anonymously will be unable to list the shared network resources on those servers; the users will have to authenticate before they can view the lists of shared folders and printers. However, even with this policy setting enabled, anonymous users will have access to resources with permissions that explicitly include the built-in group, `ANONYMOUS LOGON`.</t>
  </si>
  <si>
    <t>CCE-36077-6</t>
  </si>
  <si>
    <t>Set "Network access: Do not allow anonymous enumeration of SAM accounts and shares" to "Enabled" (MS only). One method to achieve the recommended configuration via Group Policy is to perform the following:
Set the following UI path to Enabled:
Computer Configuration\Policies\Windows Settings\Security Settings\Local Policies\Security Options\Network access: Do not allow anonymous enumeration of SAM accounts and shares</t>
  </si>
  <si>
    <t>WIN2012-086</t>
  </si>
  <si>
    <t>Set "Network access: Let Everyone permissions apply to anonymous users" to "Disabled"</t>
  </si>
  <si>
    <t>This policy setting determines what additional permissions are assigned for anonymous connections to the computer.
The recommended state for this setting is: `Disabled`.</t>
  </si>
  <si>
    <t>Navigate to the UI Path articulated in the Remediation section and confirm it is set as prescribed. This group policy setting is backed by the following registry location:
HKEY_LOCAL_MACHINE\SYSTEM\CurrentControlSet\Control\Lsa:EveryoneIncludesAnonymous.</t>
  </si>
  <si>
    <t>The setting 'Network access: Let Everyone permissions apply to anonymous users' is set to 'Disabled'</t>
  </si>
  <si>
    <t>The setting "Network access: Let Everyone permissions apply to anonymous users" is not set to "Disabled".</t>
  </si>
  <si>
    <t>2.3.10.5</t>
  </si>
  <si>
    <t>An unauthorized user could anonymously list account names and shared resources and use the information to attempt to guess passwords, perform social engineering attacks, or launch DoS attacks.</t>
  </si>
  <si>
    <t>To establish the recommended configuration via GP, set the following UI path to `Disabled`:
Computer Configuration\Policies\Windows Settings\Security Settings\Local Policies\Security Options\Network access: Let Everyone permissions apply to anonymous users.</t>
  </si>
  <si>
    <t>CCE-36148-5</t>
  </si>
  <si>
    <t>Set "Network access: Let Everyone permissions apply to anonymous users" to "Disabled". One method to achieve the recommended configuration via Group Policy is to perform the following:
Set the following UI path to Disabled:
Computer Configuration\Policies\Windows Settings\Security Settings\Local Policies\Security Options\Network access: Let Everyone permissions apply to anonymous users</t>
  </si>
  <si>
    <t>WIN2012-087</t>
  </si>
  <si>
    <t>Configure "Network access: Named Pipes that can be accessed anonymously"</t>
  </si>
  <si>
    <t>This policy setting determines which communication sessions, or pipes, will have attributes and permissions that allow anonymous access.
The recommended state for this setting is:
- **Level 1 - Domain Controller.** The recommended state for this setting is: `LSARPC, NETLOGON, SAMR` and (when the legacy _Computer Browser_ service is enabled) `BROWSER`.
- **Level 1 - Member Server.** The recommended state for this setting is: `` (i.e. None), or (when the legacy _Computer Browser_ service is enabled) `BROWSER`.
**Note:** A Member Server that holds the _Remote Desktop Services_ Role with _Remote Desktop Licensing_ Role Service will require a special exception to this recommendation, to allow the `HydraLSPipe` and `TermServLicensing` Named Pipes to be accessed anonymously.</t>
  </si>
  <si>
    <t>Navigate to the UI Path articulated in the Remediation section and confirm it is set as prescribed. This group policy setting is backed by the following registry location:
HKEY_LOCAL_MACHINE\SYSTEM\CurrentControlSet\Services\LanManServer\Parameters:NullSessionPipes.</t>
  </si>
  <si>
    <t>The setting 'Network access: Named Pipes that can be accessed anonymously' is set to ''LSARPC, NETLOGON, SAMR'</t>
  </si>
  <si>
    <t>The setting "Network access: Named Pipes that can be accessed anonymously" is not set to ""LSARPC, NETLOGON, SAMR".</t>
  </si>
  <si>
    <t>2.3.10.6</t>
  </si>
  <si>
    <t>Limiting named pipes that can be accessed anonymously will reduce the attack surface of the system.</t>
  </si>
  <si>
    <t>To establish the recommended configuration via GP, configure the following UI path:
Computer Configuration\Policies\Windows Settings\Security Settings\Local Policies\Security Options\Network access: Named Pipes that can be accessed anonymously.</t>
  </si>
  <si>
    <t>Null session access over null session access over named pipes will be disabled unless they are included, and applications that rely on this feature or on unauthenticated access to named pipes will no longer function. The `BROWSER` named pipe may need to be added to this list if the _Computer Browser_ service is needed for supporting legacy components. The _Computer Browser_ service is disabled by default.</t>
  </si>
  <si>
    <t>CCE-38258-0</t>
  </si>
  <si>
    <t>Set "Network access: Named Pipes that can be accessed anonymously" to "LSARPC, NETLOGON, SAMR". One method to achieve the recommended configuration via Group Policy is to perform the following:
Set the following UI path to LSARPC, NETLOGON, SAMR:
Computer Configuration\Policies\Windows Settings\Security Settings\Local Policies\Security Options\Network access: Named Pipes that can be accessed anonymously</t>
  </si>
  <si>
    <t>WIN2012-088</t>
  </si>
  <si>
    <t>Configure "Network access: Remotely accessible registry paths"</t>
  </si>
  <si>
    <t>This policy setting determines which registry paths will be accessible over the network, regardless of the users or groups listed in the access control list (ACL) of the `winreg` registry key.
**Note:** This setting does not exist in Windows XP. There was a setting with that name in Windows XP, but it is called "Network access: Remotely accessible registry paths and sub-paths" in Windows Server 2003, Windows Vista, and Windows Server 2008 (non-R2).
**Note #2:** When you configure this setting you specify a list of one or more objects. The delimiter used when entering the list is a line feed or carriage return, that is, type the first object on the list, press the Enter button, type the next object, press Enter again, etc. The setting value is stored as a comma-delimited list in group policy security templates. It is also rendered as a comma-delimited list in Group Policy Editor's display pane and the Resultant Set of Policy console. It is recorded in the registry as a line-feed delimited list in a REG\_MULTI\_SZ value.
The recommended state for this setting is:
 ```
System\CurrentControlSet\Control\ProductOptions
System\CurrentControlSet\Control\Server Applications
Software\Microsoft\Windows NT\CurrentVersion
```</t>
  </si>
  <si>
    <t>Navigate to the UI Path articulated in the Remediation section and confirm it is set as prescribed. This group policy setting is backed by the following registry location:
HKEY_LOCAL_MACHINE\SYSTEM\CurrentControlSet\Control\SecurePipeServers\Winreg\AllowedExactPaths:Machine.</t>
  </si>
  <si>
    <t>The setting 'Network access: Remotely accessible registry paths' is set to 'System&gt;CurrentControlSet&gt;Control&gt;ProductOptions, System&gt;CurrentControlSet&gt;Control&gt;Server Applications, Software&gt;Microsoft&gt;Windows NT&gt;CurrentVersion'</t>
  </si>
  <si>
    <t>The setting "Network access: Remotely accessible registry paths" is not set to "System&gt;CurrentControlSet&gt;Control&gt;ProductOptions, System&gt;CurrentControlSet&gt;Control&gt;Server Applications, Software&gt;Microsoft&gt;Windows NT&gt;CurrentVersion".</t>
  </si>
  <si>
    <t>2.3.10.7</t>
  </si>
  <si>
    <t>The registry is a database that contains computer configuration information, and much of the information is sensitive. An attacker could use this information to facilitate unauthorized activities. To reduce the risk of such an attack, suitable ACLs are assigned throughout the registry to help protect it from access by unauthorized users.</t>
  </si>
  <si>
    <t>To establish the recommended configuration via GP, set the following UI path to: `System\CurrentControlSet\Control\ProductOptions
System\CurrentControlSet\Control\Server Applications
Software\Microsoft\Windows NT\CurrentVersion`
Computer Configuration\Policies\Windows Settings\Security Settings\Local Policies\Security Options\Network access: Remotely accessible registry paths.</t>
  </si>
  <si>
    <t>None - this is the default behavior. However, if you remove the default registry paths from the list of accessible ones, remote management tools such as the Microsoft Baseline Security Analyzer and Microsoft Systems Management Server could fail, as they require remote access to the registry to properly monitor and manage computers.
**Note:** If you want to allow remote access, you must also enable the Remote Registry service.</t>
  </si>
  <si>
    <t>CCE-37194-8</t>
  </si>
  <si>
    <t>Set "Network access: Remotely accessible registry paths" to "System\CurrentControlSet\Control\ProductOptions System\CurrentControlSet\Control\Server Applications Software\Microsoft\Windows NT\CurrentVersion". One method to achieve the recommended configuration via Group Policy is to perform the following:
Set the following UI path to System\CurrentControlSet\Control\ProductOptions System\CurrentControlSet\Control\Server Applications Software\Microsoft\Windows NT\CurrentVersion:
Computer Configuration\Policies\Windows Settings\Security Settings\Local Policies\Security Options\Network access: Remotely accessible registry paths.</t>
  </si>
  <si>
    <t>WIN2012-089</t>
  </si>
  <si>
    <t>Configure "Network access: Remotely accessible registry paths and sub-paths"</t>
  </si>
  <si>
    <t>This policy setting determines which registry paths and sub-paths will be accessible over the network, regardless of the users or groups listed in the access control list (ACL) of the `winreg` registry key.
**Note:** In Windows XP this setting is called "Network access: Remotely accessible registry paths," the setting with that same name in Windows Vista, Windows Server 2008 (non-R2), and Windows Server 2003 does not exist in Windows XP.
**Note #2:** When you configure this setting you specify a list of one or more objects. The delimiter used when entering the list is a line feed or carriage return, that is, type the first object on the list, press the Enter button, type the next object, press Enter again, etc. The setting value is stored as a comma-delimited list in group policy security templates. It is also rendered as a comma-delimited list in Group Policy Editor's display pane and the Resultant Set of Policy console. It is recorded in the registry as a line-feed delimited list in a REG\_MULTI\_SZ value.
The recommended state for this setting is:
 ```
System\CurrentControlSet\Control\Print\Printers
System\CurrentControlSet\Services\Eventlog
Software\Microsoft\OLAP Server
Software\Microsoft\Windows NT\CurrentVersion\Print
Software\Microsoft\Windows NT\CurrentVersion\Windows
System\CurrentControlSet\Control\ContentIndex
System\CurrentControlSet\Control\Terminal Server
System\CurrentControlSet\Control\Terminal Server\UserConfig
System\CurrentControlSet\Control\Terminal Server\DefaultUserConfiguration
Software\Microsoft\Windows NT\CurrentVersion\Perflib
System\CurrentControlSet\Services\SysmonLog
```
The recommended state for servers that hold the _Active Directory Certificate Services_ Role with _Certification Authority_ Role Service includes the above list and:
 ```
System\CurrentControlSet\Services\CertSvc
```
The recommended state for servers that have the _WINS Server_ Feature installed includes the above list and:
 ```
System\CurrentControlSet\Services\WINS
```</t>
  </si>
  <si>
    <t>Navigate to the UI Path articulated in the Remediation section and confirm it is set as prescribed. This group policy setting is backed by the following registry location:
HKEY_LOCAL_MACHINE\SYSTEM\CurrentControlSet\Control\SecurePipeServers\Winreg\AllowedPaths:Machine.</t>
  </si>
  <si>
    <t>The setting 'Network access: Remotely accessible registry paths and sub-paths is set to per CIS recommendations. Note there is a large number of values in this setting.</t>
  </si>
  <si>
    <t>The setting "Network access: Remotely accessible registry paths and sub-paths is not set to per CIS recommendations. Note there is a large number of values in this setting..</t>
  </si>
  <si>
    <t>2.3.10.8</t>
  </si>
  <si>
    <t>The registry contains sensitive computer configuration information that could be used by an attacker to facilitate unauthorized activities. The fact that the default ACLs assigned throughout the registry are fairly restrictive and help to protect the registry from access by unauthorized users reduces the risk of such an attack.</t>
  </si>
  <si>
    <t>To establish the recommended configuration via GP, set the following UI path to: `System\CurrentControlSet\Control\Print\Printers
System\CurrentControlSet\Services\Eventlog
Software\Microsoft\OLAP Server
Software\Microsoft\Windows NT\CurrentVersion\Print
Software\Microsoft\Windows NT\CurrentVersion\Windows
System\CurrentControlSet\Control\ContentIndex
System\CurrentControlSet\Control\Terminal Server
System\CurrentControlSet\Control\Terminal Server\UserConfig
System\CurrentControlSet\Control\Terminal Server\DefaultUserConfiguration
Software\Microsoft\Windows NT\CurrentVersion\Perflib
System\CurrentControlSet\Services\SysmonLog`
Computer Configuration\Policies\Windows Settings\Security Settings\Local Policies\Security Options\Network access: Remotely accessible registry paths and sub-paths
When a server holds the _Active Directory Certificate Services_ Role with _Certification Authority_ Role Service, the above list should also include: `System\CurrentControlSet\Services\CertSvc`.
When a server has the _WINS Server_ Feature installed, the above list should also include:
`System\CurrentControlSet\Services\WINS`</t>
  </si>
  <si>
    <t>CCE-36347-3</t>
  </si>
  <si>
    <t>Set "Network access: Remotely accessible registry paths and sub-paths" to "
Set the following Group Policy setting to: "System\CurrentControlSet\Control\Print\Printers System\CurrentControlSet\Services\Eventlog Software\Microsoft\OLAP Server Software\Microsoft\Windows NT\CurrentVersion\Print Software\Microsoft\Windows NT\CurrentVersion\Windows System\CurrentControlSet\Control\ContentIndex System\CurrentControlSet\Control\Terminal Server System\CurrentControlSet\Control\Terminal Server\UserConfig System\CurrentControlSet\Control\Terminal Server\DefaultUserConfiguration Software\Microsoft\Windows NT\CurrentVersion\Perflib System\CurrentControlSet\Services\SysmonLog". One method to achieve the recommended configuration via Group Policy is to perform the following:
Set the following Group Policy setting to System\CurrentControlSet\Control\Print\Printers System\CurrentControlSet\Services\Eventlog Software\Microsoft\OLAP Server Software\Microsoft\Windows NT\CurrentVersion\Print Software\Microsoft\Windows NT\CurrentVersion\Windows System\CurrentControlSet\Control\ContentIndex System\CurrentControlSet\Control\Terminal Server System\CurrentControlSet\Control\Terminal Server\UserConfig System\CurrentControlSet\Control\Terminal Server\DefaultUserConfiguration Software\Microsoft\Windows NT\CurrentVersion\Perflib System\CurrentControlSet\Services\SysmonLog:
Computer Configuration\Policies\Windows Settings\Security Settings\Local Policies\Security Options\Network access: Remotely accessible registry paths and sub-paths 
When a server holds the _Active Directory Certificate Services_ Role with _Certification Authority_ Role Service, the above list should also include:
System\CurrentControlSet\Services\CertSvc
When a server has the _WINS Server_ Feature installed, the above list should also include:
System\CurrentControlSet\Services\WINS</t>
  </si>
  <si>
    <t>WIN2012-090</t>
  </si>
  <si>
    <t>Set "Network access: Restrict anonymous access to Named Pipes and Shares" to "Enabled"</t>
  </si>
  <si>
    <t>When enabled, this policy setting restricts anonymous access to only those shares and pipes that are named in the `Network access: Named pipes that can be accessed anonymously` and `Network access: Shares that can be accessed anonymously` settings. This policy setting controls null session access to shares on your computers by adding `RestrictNullSessAccess` with the value `1` in the
`HKEY_LOCAL_MACHINE\System\CurrentControlSet\Services\LanManServer\Parameters`
registry key. This registry value toggles null session shares on or off to control whether the server service restricts unauthenticated clients' access to named resources.
The recommended state for this setting is: `Enabled`.</t>
  </si>
  <si>
    <t>Navigate to the UI Path articulated in the Remediation section and confirm it is set as prescribed. This group policy setting is backed by the following registry location:
HKEY_LOCAL_MACHINE\SYSTEM\CurrentControlSet\Services\LanManServer\Parameters:RestrictNullSessAccess.</t>
  </si>
  <si>
    <t>The setting 'Network access: Restrict anonymous access to Named Pipes and Shares' is set to 'Enabled'</t>
  </si>
  <si>
    <t>The setting "Network access: Restrict anonymous access to Named Pipes and Shares" is not set to "Enabled".</t>
  </si>
  <si>
    <t>2.3.10.9</t>
  </si>
  <si>
    <t>Null sessions are a weakness that can be exploited through shares (including the default shares) on computers in your environment.</t>
  </si>
  <si>
    <t>To establish the recommended configuration via GP, set the following UI path to `Enabled`:
Computer Configuration\Policies\Windows Settings\Security Settings\Local Policies\Security Options\Network access: Restrict anonymous access to Named Pipes and Shares.</t>
  </si>
  <si>
    <t>None - this is the default behavior. If you choose to enable this setting and are supporting Windows NT 4.0 domains, you should check if any of the named pipes are required to maintain trust relationships between the domains, and then add the pipe to the **Network access: Named pipes that can be accessed anonymously** list:
- COMNAP: SNA session access
- COMNODE: SNA session access
- SQL\\QUERY: SQL instance access
- SPOOLSS: Spooler service
- LLSRPC: License Logging service
- NETLOGON: Net Logon service
- LSARPC: LSA access
- SAMR: Remote access to SAM objects
- BROWSER: Computer Browser service
Previous to the release of Windows Server 2003 with Service Pack 1 (SP1) these named pipes were allowed anonymous access by default, but with the increased hardening in Windows Server 2003 with SP1 these pipes must be explicitly added if needed.</t>
  </si>
  <si>
    <t>CCE-36021-4</t>
  </si>
  <si>
    <t>Set "Network access: Restrict anonymous access to Named Pipes and Shares" to "Enabled". One method to achieve the recommended configuration via Group Policy is to perform the following:
Set the following UI path to Enabled:
Computer Configuration\Policies\Windows Settings\Security Settings\Local Policies\Security Options\Network access: Restrict anonymous access to Named Pipes and Shares</t>
  </si>
  <si>
    <t>WIN2012-091</t>
  </si>
  <si>
    <t>Set "Network access: Shares that can be accessed anonymously" to "None"</t>
  </si>
  <si>
    <t>This policy setting determines which network shares can be accessed by anonymous users. The default configuration for this policy setting has little effect because all users have to be authenticated before they can access shared resources on the server.
The recommended state for this setting is: `` (i.e. None).</t>
  </si>
  <si>
    <t>Navigate to the UI Path articulated in the Remediation section and confirm it is set as prescribed. This group policy setting is backed by the following registry location:
HKEY_LOCAL_MACHINE\SYSTEM\CurrentControlSet\Services\LanManServer\Parameters:NullSessionShares.</t>
  </si>
  <si>
    <t>The setting 'Network access: Shares that can be accessed anonymously' is set to 'None'</t>
  </si>
  <si>
    <t>The setting "Network access: Shares that can be accessed anonymously" is not set to "None".</t>
  </si>
  <si>
    <t>2.3.10.10</t>
  </si>
  <si>
    <t>It is very dangerous to allow any values in this setting. Any shares that are listed can be accessed by any network user, which could lead to the exposure or corruption of sensitive data.</t>
  </si>
  <si>
    <t>To establish the recommended configuration via GP, set the following UI path to  " "(i.e. None):
Computer Configuration\Policies\Windows Settings\Security Settings\Local Policies\Security Options\Network access: Shares that can be accessed anonymously.</t>
  </si>
  <si>
    <t>CCE-38095-6</t>
  </si>
  <si>
    <t>Set "Network access: Shares that can be accessed anonymously" to "None". One method to achieve the recommended configuration via Group Policy is to perform the following:
Set the following UI path to None:
Computer Configuration\Policies\Windows Settings\Security Settings\Local Policies\Security Options\Network access: Shares that can be accessed anonymously</t>
  </si>
  <si>
    <t>WIN2012-092</t>
  </si>
  <si>
    <t>Set "Network access: Sharing and security model for local accounts" to "Classic - local users authenticate as themselves"</t>
  </si>
  <si>
    <t>This policy setting determines how network logons that use local accounts are authenticated. The Classic option allows precise control over access to resources, including the ability to assign different types of access to different users for the same resource. The Guest only option allows you to treat all users equally. In this context, all users authenticate as Guest only to receive the same access level to a given resource.
The recommended state for this setting is: `Classic - local users authenticate as themselves`.
**Note:** This setting does not affect interactive logons that are performed remotely by using such services as Telnet or Remote Desktop Services (formerly called Terminal Services).</t>
  </si>
  <si>
    <t>Navigate to the UI Path articulated in the Remediation section and confirm it is set as prescribed. This group policy setting is backed by the following registry location:
HKEY_LOCAL_MACHINE\SYSTEM\CurrentControlSet\Control\Lsa:ForceGuest.</t>
  </si>
  <si>
    <t>The setting 'Network access: Sharing and security model for local accounts' is set to 'Classic - local users authenticate as themselves'</t>
  </si>
  <si>
    <t>The setting "Network access: Sharing and security model for local accounts" is not set to "Classic - local users authenticate as themselves".</t>
  </si>
  <si>
    <t>HAC22</t>
  </si>
  <si>
    <t>HAC22: Administrators do not use su or sudo command to access root privileges</t>
  </si>
  <si>
    <t>2.3.10.11</t>
  </si>
  <si>
    <t>With the Guest only model, any user who can authenticate to your computer over the network does so with guest privileges, which probably means that they will not have write access to shared resources on that computer. Although this restriction does increase security, it makes it more difficult for authorized users to access shared resources on those computers because ACLs on those resources must include access control entries (ACEs) for the Guest account. With the Classic model, local accounts should be password protected. Otherwise, if Guest access is enabled, anyone can use those user accounts to access shared system resources.</t>
  </si>
  <si>
    <t>To establish the recommended configuration via GP, set the following UI path to `Classic - local users authenticate as themselves`:
Computer Configuration\Policies\Windows Settings\Security Settings\Local Policies\Security Options\Network access: Sharing and security model for local accounts.</t>
  </si>
  <si>
    <t>None - this is the default configuration for domain-joined computers.</t>
  </si>
  <si>
    <t>CCE-37623-6</t>
  </si>
  <si>
    <t>Set "Network access: Sharing and security model for local accounts" to "Classic - local users authenticate as themselves". One method to achieve the recommended configuration via Group Policy is to perform the following:
Set the following UI path to Classic - local users authenticate as themselves:
Computer Configuration\Policies\Windows Settings\Security Settings\Local Policies\Security Options\Network access: Sharing and security model for local accounts</t>
  </si>
  <si>
    <t>WIN2012-093</t>
  </si>
  <si>
    <t>IA-3</t>
  </si>
  <si>
    <t>Device Identification and Authentication</t>
  </si>
  <si>
    <t>Set "Network security: Allow Local System to use computer identity for NTLM" to "Enabled"</t>
  </si>
  <si>
    <t>This policy setting determines whether Local System services that use Negotiate when reverting to NTLM authentication can use the computer identity. This policy is supported on at least Windows 7 or Windows Server 2008 R2.
The recommended state for this setting is: `Enabled`.</t>
  </si>
  <si>
    <t>Navigate to the UI Path articulated in the Remediation section and confirm it is set as prescribed. This group policy setting is backed by the following registry location:
HKEY_LOCAL_MACHINE\SYSTEM\CurrentControlSet\Control\Lsa:UseMachineId.</t>
  </si>
  <si>
    <t>The setting 'Network security: Allow Local System to use computer identity for NTLM' is set to 'Enabled'</t>
  </si>
  <si>
    <t>The setting "Network security: Allow Local System to use computer identity for NTLM" is not set to "Enabled".</t>
  </si>
  <si>
    <t>2.3.11</t>
  </si>
  <si>
    <t>2.3.11.1</t>
  </si>
  <si>
    <t>When connecting to computers running versions of Windows earlier than Windows Vista or Windows Server 2008 (non-R2), services running as Local System and using SPNEGO (Negotiate) that revert to NTLM use the computer identity. In Windows 7, if you are connecting to a computer running Windows Server 2008 or Windows Vista, then a system service uses either the computer identity or a NULL session. When connecting with a NULL session, a system-generated session key is created, which provides no protection but allows applications to sign and encrypt data without errors. When connecting with the computer identity, both signing and encryption is supported in order to provide data protection.</t>
  </si>
  <si>
    <t>To establish the recommended configuration via GP, set the following UI path to `Enabled`:
Computer Configuration\Policies\Windows Settings\Security Settings\Local Policies\Security Options\Network security: Allow Local System to use computer identity for NTLM.</t>
  </si>
  <si>
    <t>Services running as Local System that use Negotiate when reverting to NTLM authentication will use the computer identity. This might cause some authentication requests between Windows operating systems to fail and log an error.</t>
  </si>
  <si>
    <t>CCE-38341-4</t>
  </si>
  <si>
    <t>Set "Network security: Allow Local System to use computer identity for NTLM" to "Enabled". One method to achieve the recommended configuration via Group Policy is to perform the following:
Set the following UI path to Enabled:
Computer Configuration\Policies\Windows Settings\Security Settings\Local Policies\Security Options\Network security: Allow Local System to use computer identity for NTLM</t>
  </si>
  <si>
    <t>WIN2012-094</t>
  </si>
  <si>
    <t>AC-6</t>
  </si>
  <si>
    <t>Least Privilege</t>
  </si>
  <si>
    <t>Set "Network security: Allow LocalSystem NULL session fallback" to "Disabled"</t>
  </si>
  <si>
    <t>This policy setting determines whether NTLM is allowed to fall back to a NULL session when used with LocalSystem.
The recommended state for this setting is: `Disabled`.</t>
  </si>
  <si>
    <t>Navigate to the UI Path articulated in the Remediation section and confirm it is set as prescribed. This group policy setting is backed by the following registry location:
HKEY_LOCAL_MACHINE\SYSTEM\CurrentControlSet\Control\Lsa\MSV1_0:AllowNullSessionFallback.</t>
  </si>
  <si>
    <t>The setting 'Network security: Allow LocalSystem NULL session fallback' is set to 'Disabled'</t>
  </si>
  <si>
    <t>The setting "Network security: Allow LocalSystem NULL session fallback" is not set to "Disabled".</t>
  </si>
  <si>
    <t>2.3.11.2</t>
  </si>
  <si>
    <t>NULL sessions are less secure because by definition they are unauthenticated.</t>
  </si>
  <si>
    <t>To establish the recommended configuration via GP, set the following UI path to `Disabled`:
Computer Configuration\Policies\Windows Settings\Security Settings\Local Policies\Security Options\Network security: Allow LocalSystem NULL session fallback.</t>
  </si>
  <si>
    <t>Any applications that require NULL sessions for LocalSystem will not work as designed.</t>
  </si>
  <si>
    <t>CCE-37035-3</t>
  </si>
  <si>
    <t>Set "Network security: Allow LocalSystem NULL session fallback" to "Disabled". One method to achieve the recommended configuration via Group Policy is to perform the following:
Set the following UI path to Disabled:
Computer Configuration\Policies\Windows Settings\Security Settings\Local Policies\Security Options\Network security: Allow LocalSystem NULL session fallback</t>
  </si>
  <si>
    <t>WIN2012-095</t>
  </si>
  <si>
    <t>IA-8</t>
  </si>
  <si>
    <t>Identification and Authentication (Non-Organizational Users)</t>
  </si>
  <si>
    <t>Set "Network Security: Allow PKU2U authentication requests to this computer to use online identities" to "Disabled"</t>
  </si>
  <si>
    <t>This setting determines if online identities are able to authenticate to this computer.
The Public Key Cryptography Based User-to-User (PKU2U) protocol introduced in Windows 7 and Windows Server 2008 R2 is implemented as a security support provider (SSP). The SSP enables peer-to-peer authentication, particularly through the Windows 7 media and file sharing feature called Homegroup, which permits sharing between computers that are not members of a domain.
With PKU2U, a new extension was introduced to the Negotiate authentication package, `Spnego.dll`. In previous versions of Windows, Negotiate decided whether to use Kerberos or NTLM for authentication. The extension SSP for Negotiate, `Negoexts.dll`, which is treated as an authentication protocol by Windows, supports Microsoft SSPs including PKU2U.
When computers are configured to accept authentication requests by using online IDs, `Negoexts.dll` calls the PKU2U SSP on the computer that is used to log on. The PKU2U SSP obtains a local certificate and exchanges the policy between the peer computers. When validated on the peer computer, the certificate within the metadata is sent to the logon peer for validation and associates the user's certificate to a security token and the logon process completes.
The recommended state for this setting is: `Disabled`.</t>
  </si>
  <si>
    <t>Navigate to the UI Path articulated in the Remediation section and confirm it is set as prescribed. This group policy setting is backed by the following registry location:
HKEY_LOCAL_MACHINE\SYSTEM\CurrentControlSet\Control\Lsa\pku2u:AllowOnlineID.</t>
  </si>
  <si>
    <t>The setting 'Network Security: Allow PKU2U authentication requests to this computer to use online identities' is set to 'Disabled'</t>
  </si>
  <si>
    <t>The setting "Network Security: Allow PKU2U authentication requests to this computer to use online identities" is not set to "Disabled".</t>
  </si>
  <si>
    <t>2.3.11.3</t>
  </si>
  <si>
    <t>The PKU2U protocol is a peer-to-peer authentication protocol - authentication should be managed centrally in most managed networks.</t>
  </si>
  <si>
    <t>To establish the recommended configuration via GP, set the following UI path to `Disabled`:
Computer Configuration\Policies\Windows Settings\Security Settings\Local Policies\Security Options\Network Security: Allow PKU2U authentication requests to this computer to use online identities.</t>
  </si>
  <si>
    <t>CCE-38047-7</t>
  </si>
  <si>
    <t>Set "Network Security: Allow PKU2U authentication requests to this computer to use online identities" to "Disabled". One method to achieve the recommended configuration via Group Policy is to perform the following:
Set the following UI path to Disabled:
Computer Configuration\Policies\Windows Settings\Security Settings\Local Policies\Security Options\Network Security: Allow PKU2U authentication requests to this computer to use online identities</t>
  </si>
  <si>
    <t>WIN2012-096</t>
  </si>
  <si>
    <t>SC-13</t>
  </si>
  <si>
    <t>Cryptographic Protection</t>
  </si>
  <si>
    <t>Set "Network security: Configure encryption types allowed for Kerberos" to "AES128_HMAC_SHA1, AES256_HMAC_SHA1, Future encryption types"</t>
  </si>
  <si>
    <t>This policy setting allows you to set the encryption types that Kerberos is allowed to use.
The recommended state for this setting is: `AES128_HMAC_SHA1, AES256_HMAC_SHA1, Future encryption types`.
**Note:** Some legacy applications and OSes may require `RC4_HMAC_MD5` - we recommend you test in your environment and verify whether you can safely remove it. For the purposes of scoring we have allowed the use of `RC4_HMAC_MD5` as an optional setting.</t>
  </si>
  <si>
    <t>Navigate to the UI Path articulated in the Remediation section and confirm it is set as prescribed. This group policy setting is backed by the following registry location:
HKEY_LOCAL_MACHINE\SOFTWARE\Microsoft\Windows\CurrentVersion\Policies\System\Kerberos\Parameters:SupportedEncryptionTypes.</t>
  </si>
  <si>
    <t>The setting 'Network Security: Configure encryption types allowed for Kerberos' is set to 'RC4_HMAC_MD5, AES128_HMAC_SHA1, AES256_HMAC_SHA1, Future encryption types'</t>
  </si>
  <si>
    <t>The setting "Network Security: Configure encryption types allowed for Kerberos" is not set to "RC4_HMAC_MD5, AES128_HMAC_SHA1, AES256_HMAC_SHA1, Future encryption types".</t>
  </si>
  <si>
    <t>2.3.11.4</t>
  </si>
  <si>
    <t>The strength of each encryption algorithm varies from one to the next, choosing stronger algorithms will reduce the risk of compromise however doing so may cause issues when the computer attempts to authenticate with systems that do not support them.</t>
  </si>
  <si>
    <t>To establish the recommended configuration via GP, set the following UI path to `AES128_HMAC_SHA1, AES256_HMAC_SHA1, Future encryption types`:
Computer Configuration\Policies\Windows Settings\Security Settings\Local Policies\Security Options\Network security: Configure encryption types allowed for Kerberos.</t>
  </si>
  <si>
    <t>If not selected, the encryption type will not be allowed. This setting may affect compatibility with client computers or services and applications. Multiple selections are permitted.
**Note:** Windows Server 2008 (non-R2) and below allow DES for Kerberos by default, but later OS versions do not.</t>
  </si>
  <si>
    <t>CCE-37755-6</t>
  </si>
  <si>
    <t>Set "Network security: Configure encryption types allowed for Kerberos" to "RC4_HMAC_MD5, AES128_HMAC_SHA1, AES256_HMAC_SHA1, Future encryption types". One method to achieve the recommended configuration via Group Policy is to perform the following:
Set the following UI path to RC4_HMAC_MD5, AES128_HMAC_SHA1, AES256_HMAC_SHA1, Future encryption types:
Computer Configuration\Policies\Windows Settings\Security Settings\Local Policies\Security Options\Network security: Configure encryption types allowed for Kerberos</t>
  </si>
  <si>
    <t>WIN2012-097</t>
  </si>
  <si>
    <t>Set "Network security: Do not store LAN Manager hash value on next password change" to "Enabled"</t>
  </si>
  <si>
    <t>This policy setting determines whether the LAN Manager (LM) hash value for the new password is stored when the password is changed. The LM hash is relatively weak and prone to attack compared to the cryptographically stronger Microsoft Windows NT hash. Since LM hashes are stored on the local computer in the security database, passwords can then be easily compromised if the database is attacked.
**Note:** Older operating systems and some third-party applications may fail when this policy setting is enabled. Also, note that the password will need to be changed on all accounts after you enable this setting to gain the proper benefit.
The recommended state for this setting is: `Enabled`.</t>
  </si>
  <si>
    <t>Navigate to the UI Path articulated in the Remediation section and confirm it is set as prescribed. This group policy setting is backed by the following registry location:
HKEY_LOCAL_MACHINE\SYSTEM\CurrentControlSet\Control\Lsa:NoLMHash.</t>
  </si>
  <si>
    <t>The setting 'Network security: Do not store LAN Manager hash value on next password change' is set to 'Enabled'</t>
  </si>
  <si>
    <t>The setting "Network security: Do not store LAN Manager hash value on next password change" is not set to "Enabled".</t>
  </si>
  <si>
    <t>HPW10</t>
  </si>
  <si>
    <t>HPW10: Passwords are allowed to be stored</t>
  </si>
  <si>
    <t>2.3.11.5</t>
  </si>
  <si>
    <t>The SAM file can be targeted by attackers who seek access to username and password hashes. Such attacks use special tools to crack passwords, which can then be used to impersonate users and gain access to resources on your network. These types of attacks will not be prevented if you enable this policy setting, but it will be much more difficult for these types of attacks to succeed.</t>
  </si>
  <si>
    <t>To establish the recommended configuration via GP, set the following UI path to `Enabled`:
Computer Configuration\Policies\Windows Settings\Security Settings\Local Policies\Security Options\Network security: Do not store LAN Manager hash value on next password change.</t>
  </si>
  <si>
    <t>None - this is the default behavior. Earlier operating systems such as Windows 95, Windows 98, and Windows ME as well as some third-party applications will fail.</t>
  </si>
  <si>
    <t>CCE-36326-7</t>
  </si>
  <si>
    <t>Set "Network security: Do not store LAN Manager hash value on next password change" to "Enabled". One method to achieve the recommended configuration via Group Policy is to perform the following:
Set the following UI path to Enabled:
Computer Configuration\Policies\Windows Settings\Security Settings\Local Policies\Security Options\Network security: Do not store LAN Manager hash value on next password change</t>
  </si>
  <si>
    <t>WIN2012-098</t>
  </si>
  <si>
    <t>Set "Network security: Force logoff when logon hours expire" to "Enabled"</t>
  </si>
  <si>
    <t>This policy setting determines whether to disconnect users who are connected to the local computer outside their user account's valid logon hours. This setting affects the Server Message Block (SMB) component. If you enable this policy setting you should also enable _Microsoft network server: Disconnect clients when logon hours expire_ (Rule 2.3.9.4).
The recommended state for this setting is: `Enabled`.
**Note:** This recommendation is unscored because there is not a documented registry value that corresponds to it. We still strongly encourage that it be configured as `Enabled`, to ensure that logon hours (when configured) are properly enforced.</t>
  </si>
  <si>
    <t>The setting 'Network security: Force logoff when logon hours expire' is set to 'Enabled'</t>
  </si>
  <si>
    <t>The setting "Network security: Force logoff when logon hours expire" is not set to "Enabled".</t>
  </si>
  <si>
    <t>2.3.11.6</t>
  </si>
  <si>
    <t>If this setting is disabled, a user could remain connected to the computer outside of their allotted logon hours.</t>
  </si>
  <si>
    <t>To establish the recommended configuration via GP, set the following UI path to `Enabled`.
Computer Configuration\Policies\Windows Settings\Security Settings\Local Policies\Security Options\Network security: Force logoff when logon hours expire.</t>
  </si>
  <si>
    <t>CCE-36270-7</t>
  </si>
  <si>
    <t>Set "Network security: Force logoff when logon hours expire" to "Enabled". One method to achieve the recommended configuration via Group Policy is to perform the following:
Set the following UI path to Enabled:
Computer Configuration\Policies\Windows Settings\Security Settings\Local Policies\Security Options\Network security: Force logoff when logon hours expire</t>
  </si>
  <si>
    <t>WIN2012-099</t>
  </si>
  <si>
    <t>Set "Network security: LAN Manager authentication level" to "Send NTLMv2 response only. Refuse LM &amp; NTLM"</t>
  </si>
  <si>
    <t>LAN Manager (LM) was a family of early Microsoft client/server software (predating Windows NT) that allowed users to link personal computers together on a single network. LM network capabilities included transparent file and print sharing, user security features, and network administration tools. In Active Directory domains, the Kerberos protocol is the default authentication protocol. However, if the Kerberos protocol is not negotiated for some reason, Active Directory will use LM, NTLM, or NTLMv2. LAN Manager authentication includes the LM, NTLM, and NTLM version 2 (NTLMv2) variants, and is the protocol that is used to authenticate all Windows clients when they perform the following operations:
- Join a domain
- Authenticate between Active Directory forests
- Authenticate to down-level domains
- Authenticate to computers that do not run Windows 2000, Windows Server 2003, or Windows XP
- Authenticate to computers that are not in the domain
The Network security: LAN Manager authentication level setting determines which challenge/response authentication protocol is used for network logons. This choice affects the level of authentication protocol used by clients, the level of session security negotiated, and the level of authentication accepted by servers.
The recommended state for this setting is: `Send NTLMv2 response only. Refuse LM &amp; NTLM`.</t>
  </si>
  <si>
    <t>Navigate to the UI Path articulated in the Remediation section and confirm it is set as prescribed. This group policy setting is backed by the following registry location:
HKEY_LOCAL_MACHINE\SYSTEM\CurrentControlSet\Control\Lsa:LmCompatibilityLevel.</t>
  </si>
  <si>
    <t>The setting 'Network security: LAN Manager authentication level' is set to 'Send NTLMv2 response only. Refuse LM &amp; NTLM'</t>
  </si>
  <si>
    <t>The setting "Network security: LAN Manager authentication level" is not set to "Send NTLMv2 response only. Refuse LM &amp; NTLM".</t>
  </si>
  <si>
    <t>2.3.11.7</t>
  </si>
  <si>
    <t>Windows 2000 and Windows XP clients were configured by default to send LM and NTLM authentication responses (Windows 95-based and Windows 98-based clients only send LM). The default settings in OSes predating Windows Vista / Windows Server 2008 (non-R2) allowed all clients to authenticate with servers and use their resources. However, this meant that LM responses - the weakest form of authentication response - were sent over the network, and it was potentially possible for attackers to sniff that traffic to more easily reproduce the user's password.
The Windows 95, Windows 98, and Windows NT operating systems cannot use the Kerberos version 5 protocol for authentication. For this reason, in a Windows Server 2003 domain, these computers authenticate by default with both the LM and NTLM protocols for network authentication. You can enforce a more secure authentication protocol for Windows 95, Windows 98, and Windows NT by using NTLMv2. For the logon process, NTLMv2 uses a secure channel to protect the authentication process. Even if you use NTLMv2 for earlier clients and servers, Windows-based clients and servers that are members of the domain will use the Kerberos authentication protocol to authenticate with Windows Server 2003 or higher Domain Controllers. For these reasons, it is strongly preferred to restrict the use of LM &amp; NTLM (non-v2) as much as possible.</t>
  </si>
  <si>
    <t>To establish the recommended configuration via GP, set the following UI path to: `Send NTLMv2 response only. Refuse LM &amp; NTLM`:
Computer Configuration\Policies\Windows Settings\Security Settings\Local Policies\Security Options\Network security: LAN Manager authentication level.</t>
  </si>
  <si>
    <t>Clients use NTLMv2 authentication only and use NTLMv2 session security if the server supports it; Domain Controllers refuse LM and NTLM (accept only NTLMv2 authentication). Clients that do not support NTLMv2 authentication will not be able to authenticate in the domain and access domain resources by using LM and NTLM.
**Note:** For information about a hotfix to ensure that this setting works in networks that include Windows NT 4.0-based computers along with Windows 2000, Windows XP, and Windows Server 2003-based computers, see Microsoft Knowledge Base article 305379: [Authentication Problems in Windows 2000 with NTLM 2 Levels Above 2 in a Windows NT 4.0 Domain](https://support.microsoft.com/en-us/kb/305379).</t>
  </si>
  <si>
    <t>CCE-36173-3</t>
  </si>
  <si>
    <t>Set "Network security: LAN Manager authentication level" to "Send NTLMv2 response only. Refuse LM &amp; NTLM". One method to achieve the recommended configuration via Group Policy is to perform the following:
Set the following UI path to Send NTLMv2 response only. Refuse LM &amp; NTLM:
Computer Configuration\Policies\Windows Settings\Security Settings\Local Policies\Security Options\Network security: LAN Manager authentication level</t>
  </si>
  <si>
    <t>WIN2012-100</t>
  </si>
  <si>
    <t>Set "Network security: LDAP client signing requirements" to "Negotiate signing" or higher</t>
  </si>
  <si>
    <t>This policy setting determines the level of data signing that is requested on behalf of clients that issue LDAP BIND requests.
**Note:** This policy setting does not have any impact on LDAP simple bind (`ldap_simple_bind`) or LDAP simple bind through SSL (`ldap_simple_bind_s`). No Microsoft LDAP clients that are included with Windows XP Professional use `ldap_simple_bind` or `ldap_simple_bind_s` to communicate with a Domain Controller.
The recommended state for this setting is: `Negotiate signing`. Configuring this setting to `Require signing` also conforms to the benchmark.</t>
  </si>
  <si>
    <t>Navigate to the UI Path articulated in the Remediation section and confirm it is set as prescribed. This group policy setting is backed by the following registry location:
HKEY_LOCAL_MACHINE\SYSTEM\CurrentControlSet\Services\LDAP:LDAPClientIntegrity.</t>
  </si>
  <si>
    <t>The setting 'Network security: LDAP client signing requirements' is set to 'Negotiate signing' or higher</t>
  </si>
  <si>
    <t>The setting "Network security: LDAP client signing requirements" is not set to "Negotiate signing" or higher.</t>
  </si>
  <si>
    <t>2.3.11.8</t>
  </si>
  <si>
    <t>Unsigned network traffic is susceptible to man-in-the-middle attacks in which an intruder captures the packets between the client and server, modifies them, and then forwards them to the server. For an LDAP server, this susceptibility means that an attacker could cause a server to make decisions that are based on false or altered data from the LDAP queries. To lower this risk in your network, you can implement strong physical security measures to protect the network infrastructure. Also, you can make all types of man-in-the-middle attacks extremely difficult if you require digital signatures on all network packets by means of IPsec authentication headers.</t>
  </si>
  <si>
    <t>To establish the recommended configuration via GP, set the following UI path to `Negotiate signing` (configuring to `Require signing` also conforms to the benchmark):
Computer Configuration\Policies\Windows Settings\Security Settings\Local Policies\Security Options\Network security: LDAP client signing requirements.</t>
  </si>
  <si>
    <t>None - this is the default behavior. However, if you choose instead to configure the server to _require_ LDAP signatures then you must also configure the client. If you do not configure the client it will not be able to communicate with the server, which could cause many features to fail, including user authentication, Group Policy, and logon scripts, because the caller will be told that the LDAP BIND command request failed.</t>
  </si>
  <si>
    <t>CCE-36858-9</t>
  </si>
  <si>
    <t>Set "Network security: LDAP client signing requirements" to "Negotiate signing" or higher. One method to achieve the recommended configuration via Group Policy is to perform the following:
Set the following UI path to Negotiate signing (configuring to Require signing also conforms with the benchmark):
Computer Configuration\Policies\Windows Settings\Security Settings\Local Policies\Security Options\Network security: LDAP client signing requirements</t>
  </si>
  <si>
    <t>WIN2012-101</t>
  </si>
  <si>
    <t>Set "Network security: Minimum session security for NTLM SSP based (including secure RPC) clients" to "Require NTLMv2 session security, Require 128-bit encryption"</t>
  </si>
  <si>
    <t>This policy setting determines which behaviors are allowed by clients for applications using the NTLM Security Support Provider (SSP). The SSP Interface (SSPI) is used by applications that need authentication services. The setting does not modify how the authentication sequence works but instead require certain behaviors in applications that use the SSPI.
The recommended state for this setting is: `Require NTLMv2 session security, Require 128-bit encryption`. **Note:** These values are dependent on the _Network security: LAN Manager Authentication Level_ security setting value.</t>
  </si>
  <si>
    <t>Navigate to the UI Path articulated in the Remediation section and confirm it is set as prescribed. This group policy setting is backed by the following registry location:
HKEY_LOCAL_MACHINE\SYSTEM\CurrentControlSet\Control\Lsa\MSV1_0:NTLMMinClientSec.</t>
  </si>
  <si>
    <t>The setting 'Network security: Minimum session security for NTLM SSP based (including secure RPC) clients' is set to 'Require NTLMv2 session security, Require 128-bit encryption'</t>
  </si>
  <si>
    <t>The setting "Network security: Minimum session security for NTLM SSP based (including secure RPC) clients" is not set to "Require NTLMv2 session security, Require 128-bit encryption".</t>
  </si>
  <si>
    <t>2.3.11.9</t>
  </si>
  <si>
    <t>You can enable both options for this policy setting to help protect network traffic that uses the NTLM Security Support Provider (NTLM SSP) from being exposed or tampered with by an attacker who has gained access to the same network. In other words, these options help protect against man-in-the-middle attacks.</t>
  </si>
  <si>
    <t>To establish the recommended configuration via GP, set the following UI path to `Require NTLMv2 session security, Require 128-bit encryption`:
Computer Configuration\Policies\Windows Settings\Security Settings\Local Policies\Security Options\Network security: Minimum session security for NTLM SSP based (including secure RPC) clients.</t>
  </si>
  <si>
    <t>NTLM connections will fail if NTLMv2 protocol and strong encryption (128-bit) are not **both** negotiated. Client applications that are enforcing these settings will be unable to communicate with older servers that do not support them. This setting could impact Windows Clustering when applied to servers running Windows Server 2003, see Microsoft Knowledge Base article 890761: [You receive an "Error 0x8007042b" error message when you add or join a node to a cluster if you use NTLM version 2 in Windows Server 2003](https://support.microsoft.com/en-us/kb/890761) for more information on possible issues and how to resolve them.</t>
  </si>
  <si>
    <t>CCE-37553-5</t>
  </si>
  <si>
    <t>Set "Network security: Minimum session security for NTLM SSP based (including secure RPC) clients" to "Require NTLMv2 session security, Require 128-bit encryption". One method to achieve the recommended configuration via Group Policy is to perform the following:
Set the following UI path to Require NTLMv2 session security, Require 128-bit encryption:
Computer Configuration\Policies\Windows Settings\Security Settings\Local Policies\Security Options\Network security: Minimum session security for NTLM SSP based (including secure RPC) clients</t>
  </si>
  <si>
    <t>WIN2012-102</t>
  </si>
  <si>
    <t>Set "Network security: Minimum session security for NTLM SSP based (including secure RPC) servers" to "Require NTLMv2 session security, Require 128-bit encryption"</t>
  </si>
  <si>
    <t>This policy setting determines which behaviors are allowed by servers for applications using the NTLM Security Support Provider (SSP). The SSP Interface (SSPI) is used by applications that need authentication services. The setting does not modify how the authentication sequence works but instead require certain behaviors in applications that use the SSPI.
The recommended state for this setting is: `Require NTLMv2 session security, Require 128-bit encryption`.
**Note:** These values are dependent on the _Network security: LAN Manager Authentication Level_ security setting value.</t>
  </si>
  <si>
    <t xml:space="preserve">Navigate to the UI Path articulated in the Remediation section and confirm it is set as prescribed. This group policy setting is backed by the following registry location:
HKEY_LOCAL_MACHINE\SYSTEM\CurrentControlSet\Control\Lsa\MSV1_0:NTLMMinServerSec
</t>
  </si>
  <si>
    <t>The setting 'Network security: Minimum session security for NTLM SSP based (including secure RPC) servers' is set to 'Require NTLMv2 session security, Require 128-bit encryption'</t>
  </si>
  <si>
    <t>The setting "Network security: Minimum session security for NTLM SSP based (including secure RPC) servers" is not set to "Require NTLMv2 session security, Require 128-bit encryption".</t>
  </si>
  <si>
    <t>2.3.11.10</t>
  </si>
  <si>
    <t>You can enable all of the options for this policy setting to help protect network traffic that uses the NTLM Security Support Provider (NTLM SSP) from being exposed or tampered with by an attacker who has gained access to the same network. That is, these options help protect against man-in-the-middle attacks.</t>
  </si>
  <si>
    <t>To establish the recommended configuration via GP, set the following UI path to `Require NTLMv2 session security, Require 128-bit encryption`:
Computer Configuration\Policies\Windows Settings\Security Settings\Local Policies\Security Options\Network security: Minimum session security for NTLM SSP based (including secure RPC) servers.</t>
  </si>
  <si>
    <t>NTLM connections will fail if NTLMv2 protocol and strong encryption (128-bit) are not **both** negotiated. Server applications that are enforcing these settings will be unable to communicate with older servers that do not support them. This setting could impact Windows Clustering when applied to servers running Windows Server 2003, see Microsoft Knowledge Base article 890761: [You receive an "Error 0x8007042b" error message when you add or join a node to a cluster if you use NTLM version 2 in Windows Server 2003](https://support.microsoft.com/en-us/kb/890761) for more information on possible issues and how to resolve them.</t>
  </si>
  <si>
    <t>CCE-37835-6</t>
  </si>
  <si>
    <t>Set "Network security: Minimum session security for NTLM SSP based (including secure RPC) servers" to "Require NTLMv2 session security, Require 128-bit encryption". One method to achieve the recommended configuration via Group Policy is to perform the following:
Set the following UI path to Require NTLMv2 session security, Require 128-bit encryption:
Computer Configuration\Policies\Windows Settings\Security Settings\Local Policies\Security Options\Network security: Minimum session security for NTLM SSP based (including secure RPC) servers</t>
  </si>
  <si>
    <t>WIN2012-103</t>
  </si>
  <si>
    <t>Set "Shutdown: Allow system to be shut down without having to log on" to "Disabled"</t>
  </si>
  <si>
    <t>This policy setting determines whether a computer can be shut down when a user is not logged on. If this policy setting is enabled, the shutdown command is available on the Windows logon screen. It is recommended to disable this policy setting to restrict the ability to shut down the computer to users with credentials on the system.
The recommended state for this setting is: `Disabled`.
**Note:** In Server 2008 R2 and older versions, this setting had no impact on Remote Desktop (RDP) / Terminal Services sessions - it only affected the local console. However, Microsoft changed the behavior in Windows Server 2012 (non-R2) and above, where if set to Enabled, RDP sessions are also allowed to shut down or restart the server.</t>
  </si>
  <si>
    <t>Navigate to the UI Path articulated in the Remediation section and confirm it is set as prescribed. This group policy setting is backed by the following registry location:
HKEY_LOCAL_MACHINE\SOFTWARE\Microsoft\Windows\CurrentVersion\Policies\System:ShutdownWithoutLogon.</t>
  </si>
  <si>
    <t>The setting 'Shutdown: Allow system to be shut down without having to log on' is set to 'Disabled'</t>
  </si>
  <si>
    <t>The setting "Shutdown: Allow system to be shut down without having to log on" is not set to "Disabled".</t>
  </si>
  <si>
    <t>2.3.13</t>
  </si>
  <si>
    <t>2.3.13.1</t>
  </si>
  <si>
    <t>Users who can access the console locally could shut down the computer. Attackers could also walk to the local console and restart the server, which would cause a temporary DoS condition. Attackers could also shut down the server and leave all of its applications and services unavailable. As noted in the Description above, the Denial of Service (DoS) risk of enabling this setting dramatically increases in Windows Server 2012 (non-R2) and above, as even remote users could then shut down or restart the server from the logon screen of an RDP session.</t>
  </si>
  <si>
    <t>To establish the recommended configuration via GP, set the following UI path to `Disabled`:
Computer Configuration\Policies\Windows Settings\Security Settings\Local Policies\Security Options\Shutdown: Allow system to be shut down without having to log on.</t>
  </si>
  <si>
    <t>CCE-36788-8</t>
  </si>
  <si>
    <t>Set "Shutdown: Allow system to be shut down without having to log on" to "Disabled". One method to achieve the recommended configuration via Group Policy is to perform the following:
Set the following UI path to Disabled:
Computer Configuration\Policies\Windows Settings\Security Settings\Local Policies\Security Options\Shutdown: Allow system to be shut down without having to log on</t>
  </si>
  <si>
    <t>WIN2012-104</t>
  </si>
  <si>
    <t>Set "System objects: Require case insensitivity for non-Windows subsystems" to "Enabled"</t>
  </si>
  <si>
    <t>This policy setting determines whether case insensitivity is enforced for all subsystems. The Microsoft Win32 subsystem is case insensitive. However, the kernel supports case sensitivity for other subsystems, such as the Portable Operating System Interface for UNIX (POSIX). Because Windows is case insensitive (but the POSIX subsystem will support case sensitivity), failure to enforce this policy setting makes it possible for a user of the POSIX subsystem to create a file with the same name as another file by using mixed case to label it. Such a situation can block access to these files by another user who uses typical Win32 tools, because only one of the files will be available.
The recommended state for this setting is: `Enabled`.</t>
  </si>
  <si>
    <t>Navigate to the UI Path articulated in the Remediation section and confirm it is set as prescribed. This group policy setting is backed by the following registry location:
HKEY_LOCAL_MACHINE\SYSTEM\CurrentControlSet\Control\Session Manager\Kernel:ObCaseInsensitive.</t>
  </si>
  <si>
    <t>The setting 'System objects: Require case insensitivity for non-Windows subsystems' is set to 'Enabled'</t>
  </si>
  <si>
    <t>The setting "System objects: Require case insensitivity for non-Windows subsystems" is not set to "Enabled".</t>
  </si>
  <si>
    <t>2.3.15</t>
  </si>
  <si>
    <t>2.3.15.1</t>
  </si>
  <si>
    <t>Because Windows is case-insensitive but the POSIX subsystem will support case sensitivity, failure to enable this policy setting would make it possible for a user of that subsystem to create a file with the same name as another file but with a different mix of upper and lower case letters. Such a situation could potentially confuse users when they try to access such files from normal Win32 tools because only one of the files will be available.</t>
  </si>
  <si>
    <t>To establish the recommended configuration via GP, set the following UI path to `Enabled`:
Computer Configuration\Policies\Windows Settings\Security Settings\Local Policies\Security Options\System objects: Require case insensitivity for non-Windows subsystems.</t>
  </si>
  <si>
    <t>CCE-37885-1</t>
  </si>
  <si>
    <t>Set "System objects: Require case insensitivity for non-Windows subsystems" to "Enabled". One method to achieve the recommended configuration via Group Policy is to perform the following:
Set the following UI path to Enabled:
Computer Configuration\Policies\Windows Settings\Security Settings\Local Policies\Security Options\System objects: Require case insensitivity for non-Windows subsystems</t>
  </si>
  <si>
    <t>WIN2012-105</t>
  </si>
  <si>
    <t>Set "System objects: Strengthen default permissions of internal system objects (e.g. Symbolic Links)" to "Enabled"</t>
  </si>
  <si>
    <t>This policy setting determines the strength of the default discretionary access control list (DACL) for objects. Active Directory maintains a global list of shared system resources, such as DOS device names, mutexes, and semaphores. In this way, objects can be located and shared among processes. Each type of object is created with a default DACL that specifies who can access the objects and what permissions are granted.
The recommended state for this setting is: `Enabled`.</t>
  </si>
  <si>
    <t>Navigate to the UI Path articulated in the Remediation section and confirm it is set as prescribed. This group policy setting is backed by the following registry location:
HKEY_LOCAL_MACHINE\SYSTEM\CurrentControlSet\Control\Session Manager:ProtectionMode.</t>
  </si>
  <si>
    <t>The setting 'System objects: Strengthen default permissions of internal system objects (e.g. Symbolic Links)' is set to 'Enabled'</t>
  </si>
  <si>
    <t>The setting "System objects: Strengthen default permissions of internal system objects (e.g. Symbolic Links)" is not set to "Enabled".</t>
  </si>
  <si>
    <t>2.3.15.2</t>
  </si>
  <si>
    <t>This setting determines the strength of the default DACL for objects. Windows maintains a global list of shared computer resources so that objects can be located and shared among processes. Each type of object is created with a default DACL that specifies who can access the objects and with what permissions.</t>
  </si>
  <si>
    <t>To establish the recommended configuration via GP, set the following UI path to `Enabled`:
Computer Configuration\Policies\Windows Settings\Security Settings\Local Policies\Security Options\System objects: Strengthen default permissions of internal system objects (e.g. Symbolic Links).</t>
  </si>
  <si>
    <t>CCE-37644-2</t>
  </si>
  <si>
    <t>Set "System objects: Strengthen default permissions of internal system objects (e.g. Symbolic Links)" to "Enabled". One method to achieve the recommended configuration via Group Policy is to perform the following:
Set the following UI path to Enabled:
Computer Configuration\Policies\Windows Settings\Security Settings\Local Policies\Security Options\System objects: Strengthen default permissions of internal system objects (e.g. Symbolic Links)</t>
  </si>
  <si>
    <t>WIN2012-106</t>
  </si>
  <si>
    <t>Set "System settings: Optional subsystems" to "Defined: (blank)"</t>
  </si>
  <si>
    <t>This security setting determines which subsystems can optionally be started up to support your applications. With this security setting, you can specify as many subsystems to support your applications as your environment demands.
The recommended state for this setting is: `Defined:(blank)`</t>
  </si>
  <si>
    <t xml:space="preserve">Navigate to the UI Path articulated in the Remediation section and confirm it is set as prescribed. This group policy setting is backed by the following registry location:
HKEY_LOCAL_MACHINE\SYSTEM\CurrentControlSet\Control\Session Manager\SubSystems:Optional
</t>
  </si>
  <si>
    <t>The "System settings: Optional subsystems" has been set to "Defined: (blank)".</t>
  </si>
  <si>
    <t>The "System settings: Optional subsystems"has not been set to "Defined: (blank)".</t>
  </si>
  <si>
    <t>2.3.16</t>
  </si>
  <si>
    <t>2.3.16.1</t>
  </si>
  <si>
    <t>POSIX is included with Windows and enabled by default. If you don't need it, leaving it enabled could introduce an additional attack surface to your environment.</t>
  </si>
  <si>
    <t>To establish the recommended configuration via GP, set the following UI path to `Defined: (blank)`:
Computer Configuration\Security Settings\Local Policies\Security Options\System settings: Optional subsystems.</t>
  </si>
  <si>
    <t>Removes POSIX compatibility.</t>
  </si>
  <si>
    <t>CCE-35921-6</t>
  </si>
  <si>
    <t>Set "System settings: Optional subsystems" to "Defined: (blank)". One method to achieve the recommended configuration via Group Policy is to perform the following:
Set the following UI path to Defined: (blank):
Computer Configuration\Security Settings\Local Policies\Security Options\System setting</t>
  </si>
  <si>
    <t>WIN2012-107</t>
  </si>
  <si>
    <t>Set "User Account Control: Admin Approval Mode for the Built-in Administrator account" to "Enabled"</t>
  </si>
  <si>
    <t>This policy setting controls the behavior of Admin Approval Mode for the built-in Administrator account.
The recommended state for this setting is: `Enabled`.</t>
  </si>
  <si>
    <t>Navigate to the UI Path articulated in the Remediation section and confirm it is set as prescribed. This group policy setting is backed by the following registry location:
HKEY_LOCAL_MACHINE\SOFTWARE\Microsoft\Windows\CurrentVersion\Policies\System:FilterAdministratorToken.</t>
  </si>
  <si>
    <t>The setting 'User Account Control: Admin Approval Mode for the Built-in Administrator account' is set to 'Enabled'</t>
  </si>
  <si>
    <t>The setting "User Account Control: Admin Approval Mode for the Built-in Administrator account" is not set to "Enabled".</t>
  </si>
  <si>
    <t>2.3.17</t>
  </si>
  <si>
    <t>2.3.17.1</t>
  </si>
  <si>
    <t>One of the risks that the User Account Control feature introduced with Windows Vista is trying to mitigate is that of malicious software running under elevated credentials without the user or administrator being aware of its activity. An attack vector for these programs was to discover the password of the account named "Administrator" because that user account was created for all installations of Windows. To address this risk, in Windows Vista and newer, the built-in Administrator account is now disabled by default. In a default installation of a new computer, accounts with administrative control over the computer are initially set up in one of two ways:
- If the computer is not joined to a domain, the first user account you create has the equivalent permissions as a local administrator.
- If the computer is joined to a domain, no local administrator accounts are created. The Enterprise or Domain Administrator must log on to the computer and create one if a local administrator account is warranted.
Once Windows is installed, the built-in Administrator account may be manually enabled, but we strongly recommend that this account remain disabled.</t>
  </si>
  <si>
    <t>To establish the recommended configuration via GP, set the following UI path to `Enabled`:
Computer Configuration\Policies\Windows Settings\Security Settings\Local Policies\Security Options\User Account Control: Admin Approval Mode for the Built-in Administrator account.</t>
  </si>
  <si>
    <t>The built-in Administrator account uses Admin Approval Mode. Users that log on using the local Administrator account will be prompted for consent whenever a program requests an elevation in privilege, just like any other user would.</t>
  </si>
  <si>
    <t>CCE-36494-3</t>
  </si>
  <si>
    <t>Set "User Account Control: Admin Approval Mode for the Built-in Administrator account" to "Enabled". One method to achieve the recommended configuration via Group Policy is to perform the following:
Set the following UI path to Enabled:
Computer Configuration\Policies\Windows Settings\Security Settings\Local Policies\Security Options\User Account Control: Admin Approval Mode for the Built-in Administrator account</t>
  </si>
  <si>
    <t>WIN2012-108</t>
  </si>
  <si>
    <t>Set "User Account Control: Allow UIAccess applications to prompt for elevation without using the secure desktop" to "Disabled"</t>
  </si>
  <si>
    <t>This policy setting controls whether User Interface Accessibility (UIAccess or UIA) programs can automatically disable the secure desktop for elevation prompts used by a standard user.
The recommended state for this setting is: `Disabled`.</t>
  </si>
  <si>
    <t>Navigate to the UI Path articulated in the Remediation section and confirm it is set as prescribed. This group policy setting is backed by the following registry location:
HKEY_LOCAL_MACHINE\SOFTWARE\Microsoft\Windows\CurrentVersion\Policies\System:EnableUIADesktopToggle.</t>
  </si>
  <si>
    <t>The setting 'User Account Control: Allow UIAccess applications to prompt for elevation without using the secure desktop' is set to 'Disabled'</t>
  </si>
  <si>
    <t>The setting "User Account Control: Allow UIAccess applications to prompt for elevation without using the secure desktop" is not set to "Disabled".</t>
  </si>
  <si>
    <t>2.3.17.2</t>
  </si>
  <si>
    <t>One of the risks that the UAC feature introduced with Windows Vista is trying to mitigate is that of malicious software running under elevated credentials without the user or administrator being aware of its activity. This setting allows the administrator to perform operations that require elevated privileges while connected via Remote Assistance. This increases security in that organizations can use UAC even when end user support is provided remotely. However, it also reduces security by adding the risk that an administrator might allow an unprivileged user to share elevated privileges for an application that the administrator needs to use during the Remote Desktop session.</t>
  </si>
  <si>
    <t>To establish the recommended configuration via GP, set the following UI path to `Disabled`:
Computer Configuration\Policies\Windows Settings\Security Settings\Local Policies\Security Options\User Account Control: Allow UIAccess applications to prompt for elevation without using the secure desktop.</t>
  </si>
  <si>
    <t>CCE-36863-9</t>
  </si>
  <si>
    <t>Set "User Account Control: Allow UIAccess applications to prompt for elevation without using the secure desktop" to "Disabled". One method to achieve the recommended configuration via Group Policy is to perform the following:
Set the following UI path to Disabled:
Computer Configuration\Policies\Windows Settings\Security Settings\Local Policies\Security Options\User Account Control: Allow UIAccess applications to prompt for elevation without using the secure desktop</t>
  </si>
  <si>
    <t>WIN2012-109</t>
  </si>
  <si>
    <t>Set "User Account Control: Behavior of the elevation prompt for administrators in Admin Approval Mode" to "Prompt for consent on the secure desktop"</t>
  </si>
  <si>
    <t>This policy setting controls the behavior of the elevation prompt for administrators.
The recommended state for this setting is: `Prompt for consent on the secure desktop`.</t>
  </si>
  <si>
    <t>Navigate to the UI Path articulated in the Remediation section and confirm it is set as prescribed. This group policy setting is backed by the following registry location:
HKEY_LOCAL_MACHINE\SOFTWARE\Microsoft\Windows\CurrentVersion\Policies\System:ConsentPromptBehaviorAdmin.</t>
  </si>
  <si>
    <t>The setting 'User Account Control: Behavior of the elevation prompt for administrators in Admin Approval Mode' is set to 'Prompt for consent on the secure desktop'</t>
  </si>
  <si>
    <t>The setting "User Account Control: Behavior of the elevation prompt for administrators in Admin Approval Mode" is not set to "Prompt for consent on the secure desktop".</t>
  </si>
  <si>
    <t>2.3.17.3</t>
  </si>
  <si>
    <t>One of the risks that the UAC feature introduced with Windows Vista is trying to mitigate is that of malicious software running under elevated credentials without the user or administrator being aware of its activity. This setting raises awareness to the administrator of elevated privilege operations and permits the administrator to prevent a malicious program from elevating its privilege when the program attempts to do so.</t>
  </si>
  <si>
    <t>To establish the recommended configuration via GP, set the following UI path to `Prompt for consent on the secure desktop`:
Computer Configuration\Policies\Windows Settings\Security Settings\Local Policies\Security Options\User Account Control: Behavior of the elevation prompt for administrators in Admin Approval Mode.</t>
  </si>
  <si>
    <t>When an operation (including execution of a Windows binary) requires elevation of privilege, the user is prompted on the secure desktop to select either Permit or Deny. If the user selects Permit, the operation continues with the user's highest available privilege.</t>
  </si>
  <si>
    <t>CCE-37029-6</t>
  </si>
  <si>
    <t>Set "User Account Control: Behavior of the elevation prompt for administrators in Admin Approval Mode" to "Prompt for consent on the secure desktop". One method to achieve the recommended configuration via Group Policy is to perform the following:
Set the following UI path to Prompt for consent on the secure desktop:
Computer Configuration\Policies\Windows Settings\Security Settings\Local Policies\Security Options\User Account Control: Behavior of the elevation prompt for administrators in Admin Approval Mode</t>
  </si>
  <si>
    <t>WIN2012-110</t>
  </si>
  <si>
    <t>Set "User Account Control: Behavior of the elevation prompt for standard users" to "Automatically deny elevation requests"</t>
  </si>
  <si>
    <t>This policy setting controls the behavior of the elevation prompt for standard users.
The recommended state for this setting is: `Automatically deny elevation requests`.</t>
  </si>
  <si>
    <t>Navigate to the UI Path articulated in the Remediation section and confirm it is set as prescribed. This group policy setting is backed by the following registry location:
HKEY_LOCAL_MACHINE\SOFTWARE\Microsoft\Windows\CurrentVersion\Policies\System:ConsentPromptBehaviorUser.</t>
  </si>
  <si>
    <t>The setting 'User Account Control: Behavior of the elevation prompt for standard users' is set to 'Automatically deny elevation requests'</t>
  </si>
  <si>
    <t>The setting "User Account Control: Behavior of the elevation prompt for standard users" is not set to "Automatically deny elevation requests".</t>
  </si>
  <si>
    <t>2.3.17.4</t>
  </si>
  <si>
    <t>One of the risks that the User Account Control feature introduced with Windows Vista is trying to mitigate is that of malicious programs running under elevated credentials without the user or administrator being aware of their activity. This setting raises awareness to the user that a program requires the use of elevated privilege operations and requires that the user be able to supply administrative credentials in order for the program to run.</t>
  </si>
  <si>
    <t>To establish the recommended configuration via GP, set the following UI path to `Automatically deny elevation requests:`
Computer Configuration\Policies\Windows Settings\Security Settings\Local Policies\Security Options\User Account Control: Behavior of the elevation prompt for standard users.</t>
  </si>
  <si>
    <t>When an operation requires elevation of privilege, a configurable access denied error message is displayed. An enterprise that is running desktops as standard user may choose this setting to reduce help desk calls.
**Note:** With this setting configured as recommended, the default error message displayed when a user attempts to perform an operation or run a program requiring privilege elevation (without Administrator rights) is "_This program will not run. This program is blocked by group policy. For more information, contact your system administrator._" Some users who are not used to seeing this message may believe that the operation or program they attempted is specifically blocked by group policy, as that is what the message seems to imply. This message may therefore result in user questions as to why that specific operation/program is blocked, when in fact, the problem is that they need to perform the operation or run the program with an Administrative account (or "Run as Administrator" if it _is_ already an Administrator account), and they are not doing that.</t>
  </si>
  <si>
    <t>CCE-36864-7</t>
  </si>
  <si>
    <t>Set "User Account Control: Behavior of the elevation prompt for standard users" to "Automatically deny elevation requests". One method to achieve the recommended configuration via Group Policy is to perform the following:
Set the following UI path to Automatically deny elevation requests:
Computer Configuration\Policies\Windows Settings\Security Settings\Local Policies\Security Options\User Account Control: Behavior of the elevation prompt for standard users</t>
  </si>
  <si>
    <t>WIN2012-111</t>
  </si>
  <si>
    <t>Set "User Account Control: Detect application installations and prompt for elevation" to "Enabled"</t>
  </si>
  <si>
    <t>This policy setting controls the behavior of application installation detection for the computer.
The recommended state for this setting is: `Enabled`.</t>
  </si>
  <si>
    <t>Navigate to the UI Path articulated in the Remediation section and confirm it is set as prescribed. This group policy setting is backed by the following registry location:
HKEY_LOCAL_MACHINE\SOFTWARE\Microsoft\Windows\CurrentVersion\Policies\System:EnableInstallerDetection.</t>
  </si>
  <si>
    <t>The setting 'User Account Control: Detect application installations and prompt for elevation' is set to 'Enabled'</t>
  </si>
  <si>
    <t>The setting "User Account Control: Detect application installations and prompt for elevation" is not set to "Enabled".</t>
  </si>
  <si>
    <t>HSA4</t>
  </si>
  <si>
    <t>HSA4: Software installation rights are not limited to the technical staff</t>
  </si>
  <si>
    <t>2.3.17.5</t>
  </si>
  <si>
    <t>Some malicious software will attempt to install itself after being given permission to run. For example, malicious software with a trusted application shell. The user may have given permission for the program to run because the program is trusted, but if they are then prompted for installation of an unknown component this provides another way of trapping the software before it can do damage</t>
  </si>
  <si>
    <t>To establish the recommended configuration via GP, set the following UI path to `Enabled`:
Computer Configuration\Policies\Windows Settings\Security Settings\Local Policies\Security Options\User Account Control: Detect application installations and prompt for elevation.</t>
  </si>
  <si>
    <t>When an application installation package is detected that requires elevation of privilege, the user is prompted to enter an administrative user name and password. If the user enters valid credentials, the operation continues with the applicable privilege.</t>
  </si>
  <si>
    <t>CCE-36533-8</t>
  </si>
  <si>
    <t>Set "User Account Control: Detect application installations and prompt for elevation" to Enabled". One method to achieve the recommended configuration via Group Policy is to perform the following:
Set the following UI path to Enabled:
Computer Configuration\Policies\Windows Settings\Security Settings\Local Policies\Security Options\User Account Control: Detect application installations and prompt for elevation</t>
  </si>
  <si>
    <t>WIN2012-112</t>
  </si>
  <si>
    <t>Set "User Account Control: Only elevate UIAccess applications that are installed in secure locations" to "Enabled"</t>
  </si>
  <si>
    <t>This policy setting controls whether applications that request to run with a User Interface Accessibility (UIAccess) integrity level must reside in a secure location in the file system. Secure locations are limited to the following:
- `…\Program Files\`, including subfolders
- `…\Windows\system32\`
- `…\Program Files (x86)\`, including subfolders (for 64-bit versions of Windows)
**Note:** Windows enforces a public key infrastructure (PKI) signature check on any interactive application that requests to run with a UIAccess integrity level regardless of the state of this security setting.
The recommended state for this setting is: `Enabled`.</t>
  </si>
  <si>
    <t>Navigate to the UI Path articulated in the Remediation section and confirm it is set as prescribed. This group policy setting is backed by the following registry location:
HKEY_LOCAL_MACHINE\SOFTWARE\Microsoft\Windows\CurrentVersion\Policies\System:EnableSecureUIAPaths.</t>
  </si>
  <si>
    <t>The setting 'User Account Control: Only elevate UIAccess applications that are installed in secure locations' is set to 'Enabled'</t>
  </si>
  <si>
    <t>The setting "User Account Control: Only elevate UIAccess applications that are installed in secure locations" is not set to "Enabled".</t>
  </si>
  <si>
    <t>2.3.17.6</t>
  </si>
  <si>
    <t>UIAccess Integrity allows an application to bypass User Interface Privilege Isolation (UIPI) restrictions when an application is elevated in privilege from a standard user to an administrator. This is required to support accessibility features such as screen readers that are transmitting user interfaces to alternative forms. A process that is started with UIAccess rights has the following abilities:
- To set the foreground window.
- To drive any application window using SendInput function.
- To use read input for all integrity levels using low-level hooks, raw input, GetKeyState, GetAsyncKeyState, and GetKeyboardInput.
- To set journal hooks.
- To uses AttachThreadInput to attach a thread to a higher integrity input queue.</t>
  </si>
  <si>
    <t>To establish the recommended configuration via GP, set the following UI path to `Enabled`:
Computer Configuration\Policies\Windows Settings\Security Settings\Local Policies\Security Options\User Account Control: Only elevate UIAccess applications that are installed in secure locations.</t>
  </si>
  <si>
    <t>CCE-37057-7</t>
  </si>
  <si>
    <t>Set "User Account Control: Only elevate UIAccess applications that are installed in secure locations" to "Enabled". One method to achieve the recommended configuration via Group Policy is to perform the following:
Set the following UI path to Enabled:
Computer Configuration\Policies\Windows Settings\Security Settings\Local Policies\Security Options\User Account Control: Only elevate UIAccess applications that are installed in secure locations</t>
  </si>
  <si>
    <t>WIN2012-113</t>
  </si>
  <si>
    <t>Set "User Account Control: Run all administrators in Admin Approval Mode" to "Enabled"</t>
  </si>
  <si>
    <t>This policy setting controls the behavior of all User Account Control (UAC) policy settings for the computer. If you change this policy setting, you must restart your computer.
The recommended state for this setting is: `Enabled`.
**Note:** If this policy setting is disabled, the Security Center notifies you that the overall security of the operating system has been reduced.</t>
  </si>
  <si>
    <t>Navigate to the UI Path articulated in the Remediation section and confirm it is set as prescribed. This group policy setting is backed by the following registry location:
HKEY_LOCAL_MACHINE\SOFTWARE\Microsoft\Windows\CurrentVersion\Policies\System:EnableLUA.</t>
  </si>
  <si>
    <t>The setting 'User Account Control: Run all administrators in Admin Approval Mode' is set to 'Enabled'</t>
  </si>
  <si>
    <t>The setting "User Account Control: Run all administrators in Admin Approval Mode" is not set to "Enabled".</t>
  </si>
  <si>
    <t>2.3.17.7</t>
  </si>
  <si>
    <t>This is the setting that turns on or off UAC. If this setting is disabled, UAC will not be used and any security benefits and risk mitigations that are dependent on UAC will not be present on the system.</t>
  </si>
  <si>
    <t>To establish the recommended configuration via GP, set the following UI path to `Enabled`:
Computer Configuration\Policies\Windows Settings\Security Settings\Local Policies\Security Options\User Account Control: Run all administrators in Admin Approval Mode.</t>
  </si>
  <si>
    <t>None - this is the default behavior. Users and administrators will need to learn to work with UAC prompts and adjust their work habits to use least privilege operations.</t>
  </si>
  <si>
    <t>CCE-36869-6</t>
  </si>
  <si>
    <t>Set "User Account Control: Run all administrators in Admin Approval Mode" to "Enabled". One method to achieve the recommended configuration via Group Policy is to perform the following:
Set the following UI path to Enabled:
Computer Configuration\Policies\Windows Settings\Security Settings\Local Policies\Security Options\User Account Control: Run all administrators in Admin Approval Mode</t>
  </si>
  <si>
    <t>WIN2012-114</t>
  </si>
  <si>
    <t>Set "User Account Control: Switch to the secure desktop when prompting for elevation" to "Enabled"</t>
  </si>
  <si>
    <t>This policy setting controls whether the elevation request prompt is displayed on the interactive user's desktop or the secure desktop.
The recommended state for this setting is: `Enabled`.</t>
  </si>
  <si>
    <t>Navigate to the UI Path articulated in the Remediation section and confirm it is set as prescribed. This group policy setting is backed by the following registry location:
HKEY_LOCAL_MACHINE\SOFTWARE\Microsoft\Windows\CurrentVersion\Policies\System:PromptOnSecureDesktop.</t>
  </si>
  <si>
    <t>The setting 'User Account Control: Switch to the secure desktop when prompting for elevation' is set to 'Enabled'</t>
  </si>
  <si>
    <t>The setting "User Account Control: Switch to the secure desktop when prompting for elevation" is not set to "Enabled".</t>
  </si>
  <si>
    <t>2.3.17.8</t>
  </si>
  <si>
    <t>Standard elevation prompt dialog boxes can be spoofed, which may cause users to disclose their passwords to malicious software. The secure desktop presents a very distinct appearance when prompting for elevation, where the user desktop dims, and the elevation prompt UI is more prominent. This increases the likelihood that users who become accustomed to the secure desktop will recognize a spoofed elevation prompt dialog box and not fall for the trick.</t>
  </si>
  <si>
    <t>To establish the recommended configuration via GP, set the following UI path to `Enabled`:
Computer Configuration\Policies\Windows Settings\Security Settings\Local Policies\Security Options\User Account Control: Switch to the secure desktop when prompting for elevation.</t>
  </si>
  <si>
    <t>CCE-36866-2</t>
  </si>
  <si>
    <t>Set "User Account Control: Switch to the secure desktop when prompting for elevation" to "Enabled". One method to achieve the recommended configuration via Group Policy is to perform the following:
Set the following UI path to Enabled:
Computer Configuration\Policies\Windows Settings\Security Settings\Local Policies\Security Options\User Account Control: Switch to the secure desktop when prompting for elevation</t>
  </si>
  <si>
    <t>WIN2012-115</t>
  </si>
  <si>
    <t>Set "User Account Control: Virtualize file and registry write failures to per-user locations" to "Enabled"</t>
  </si>
  <si>
    <t>This policy setting controls whether application write failures are redirected to defined registry and file system locations. This policy setting mitigates applications that run as administrator and write run-time application data to:
- `%ProgramFiles%`
- `%Windir%`
- `%Windir%\system32`
- `HKEY_LOCAL_MACHINE\Software`
The recommended state for this setting is: `Enabled`.</t>
  </si>
  <si>
    <t>Navigate to the UI Path articulated in the Remediation section and confirm it is set as prescribed. This group policy setting is backed by the following registry location:
HKEY_LOCAL_MACHINE\SOFTWARE\Microsoft\Windows\CurrentVersion\Policies\System:EnableVirtualization.</t>
  </si>
  <si>
    <t>The setting 'User Account Control: Virtualize file and registry write failures to per-user locations' is set to 'Enabled'</t>
  </si>
  <si>
    <t>The setting "User Account Control: Virtualize file and registry write failures to per-user locations" is not set to "Enabled".</t>
  </si>
  <si>
    <t>HAU10</t>
  </si>
  <si>
    <t>HAU10: Audit logs are not properly protected</t>
  </si>
  <si>
    <t>2.3.17.9</t>
  </si>
  <si>
    <t>This setting reduces vulnerabilities by ensuring that legacy applications only write data to permitted locations.</t>
  </si>
  <si>
    <t>To establish the recommended configuration via GP, set the following UI path to `Enabled`:
Computer Configuration\Policies\Windows Settings\Security Settings\Local Policies\Security Options\User Account Control: Virtualize file and registry write failures to per-user locations.</t>
  </si>
  <si>
    <t>CCE-37064-3</t>
  </si>
  <si>
    <t>Set "User Account Control: Virtualize file and registry write failures to per-user locations" to "Enabled". One method to achieve the recommended configuration via Group Policy is to perform the following:
Set the following UI path to Enabled:
Computer Configuration\Policies\Windows Settings\Security Settings\Local Policies\Security Options\User Account Control: Virtualize file and registry write failures to per-user locations</t>
  </si>
  <si>
    <t>WIN2012-116</t>
  </si>
  <si>
    <t>SC-7</t>
  </si>
  <si>
    <t>Boundary Protection</t>
  </si>
  <si>
    <t>Set "Windows Firewall: Domain: Firewall state" to "On (recommended)"</t>
  </si>
  <si>
    <t>Select On (recommended) to have Windows Firewall with Advanced Security use the settings for this profile to filter network traffic. If you select Off, Windows Firewall with Advanced Security will not use any of the firewall rules or connection security rules for this profile.
The recommended state for this setting is: `On (recommended)`.</t>
  </si>
  <si>
    <t>Navigate to the UI Path articulated in the Remediation section and confirm it is set as prescribed. This group policy setting is backed by the following registry location:
HKEY_LOCAL_MACHINE\SOFTWARE\Policies\Microsoft\WindowsFirewall\DomainProfile\EnableFirewall.</t>
  </si>
  <si>
    <t>The setting 'Windows Firewall: Domain: Firewall state' is set to 'On (recommended)'</t>
  </si>
  <si>
    <t>The setting "Windows Firewall: Domain: Firewall state" is not set to "On (recommended)".</t>
  </si>
  <si>
    <t>HAC62</t>
  </si>
  <si>
    <t>HAC62:  The server-level firewall is not configured according to industry standard best practice.</t>
  </si>
  <si>
    <t>9.1</t>
  </si>
  <si>
    <t>9.1.1</t>
  </si>
  <si>
    <t>If the firewall is turned off all traffic will be able to access the system and an attacker may be more easily able to remotely exploit a weakness in a network service.</t>
  </si>
  <si>
    <t>To establish the recommended configuration via GP, set the following UI path to `On (recommended)`:
Computer Configuration\Policies\Windows Settings\Security Settings\Windows Firewall with Advanced Security\Windows Firewall with Advanced Security\Windows Firewall Properties\Domain Profile\Firewall state.</t>
  </si>
  <si>
    <t>CCE-36062-8</t>
  </si>
  <si>
    <t>Set "Windows Firewall: Domain: Firewall state" to "On (recommended)". One method to achieve the recommended configuration via Group Policy is to perform the following:
Set the following UI path to On (recommended):
Computer Configuration\Policies\Windows Settings\Security Settings\Windows Firewall with Advanced Security\Windows Firewall with Advanced Security\Windows Firewall Properties\Domain Profile\Firewall state</t>
  </si>
  <si>
    <t>WIN2012-117</t>
  </si>
  <si>
    <t>Set "Windows Firewall: Domain: Inbound connections" to "Block (default)"</t>
  </si>
  <si>
    <t>This setting determines the behavior for inbound connections that do not match an inbound firewall rule.
The recommended state for this setting is: `Block (default)`.</t>
  </si>
  <si>
    <t>Navigate to the UI Path articulated in the Remediation section and confirm it is set as prescribed. This group policy setting is backed by the following registry location:
HKEY_LOCAL_MACHINE\SOFTWARE\Policies\Microsoft\WindowsFirewall\DomainProfile\DefaultInboundAction.</t>
  </si>
  <si>
    <t>The setting 'Windows Firewall: Domain: Inbound connections' is set to 'Block (default)'</t>
  </si>
  <si>
    <t>The setting "Windows Firewall: Domain: Inbound connections" is not set to "Block (default)".</t>
  </si>
  <si>
    <t>9.1.2</t>
  </si>
  <si>
    <t>If the firewall allows all traffic to access the system then an attacker may be more easily able to remotely exploit a weakness in a network service.</t>
  </si>
  <si>
    <t>To establish the recommended configuration via GP, set the following UI path to ``Block (default)``:
Computer Configuration\Policies\Windows Settings\Security Settings\Windows Firewall with Advanced Security\Windows Firewall with Advanced Security\Windows Firewall Properties\Domain Profile\Inbound connections.</t>
  </si>
  <si>
    <t>CCE-38117-8</t>
  </si>
  <si>
    <t>Set "Windows Firewall: Domain: Inbound connections" to "Block (default)". One method to achieve the recommended configuration via Group Policy is to perform the following:
Set the following UI path to Block (default):
Computer Configuration\Policies\Windows Settings\Security Settings\Windows Firewall with Advanced Security\Windows Firewall with Advanced Security\Windows Firewall Properties\Domain Profile\Inbound connections</t>
  </si>
  <si>
    <t>WIN2012-118</t>
  </si>
  <si>
    <t>Set "Windows Firewall: Domain: Outbound connections" to "Allow (default)"</t>
  </si>
  <si>
    <t>This setting determines the behavior for outbound connections that do not match an outbound firewall rule.
The recommended state for this setting is: `Allow (default)`.</t>
  </si>
  <si>
    <t>Navigate to the UI Path articulated in the Remediation section and confirm it is set as prescribed. This group policy setting is backed by the following registry location:
HKEY_LOCAL_MACHINE\SOFTWARE\Policies\Microsoft\WindowsFirewall\DomainProfile\DefaultOutboundAction.</t>
  </si>
  <si>
    <t>The setting 'Windows Firewall: Domain: Outbound connections' is set to 'Allow (default)'</t>
  </si>
  <si>
    <t>The setting "Windows Firewall: Domain: Outbound connections" is not set to "Allow (default)".</t>
  </si>
  <si>
    <t>9.1.3</t>
  </si>
  <si>
    <t>Some people believe that it is prudent to block all outbound connections except those specifically approved by the user or administrator. Microsoft disagrees with this opinion, blocking outbound connections by default will force users to deal with a large number of dialog boxes prompting them to authorize or block applications such as their web browser or instant messaging software. Additionally, blocking outbound traffic has little value because if an attacker has compromised the system they can reconfigure the firewall anyway.</t>
  </si>
  <si>
    <t>To establish the recommended configuration via GP, set the following UI path to `Allow (default)`:
Computer Configuration\Policies\Windows Settings\Security Settings\Windows Firewall with Advanced Security\Windows Firewall with Advanced Security\Windows Firewall Properties\Domain Profile\Outbound connections.</t>
  </si>
  <si>
    <t>CCE-36146-9</t>
  </si>
  <si>
    <t>Set "Windows Firewall: Domain: Outbound connections" to "Allow (default)". One method to achieve the recommended configuration via Group Policy is to perform the following:
Set the following UI path to Allow (default):
Computer Configuration\Policies\Windows Settings\Security Settings\Windows Firewall with Advanced Security\Windows Firewall with Advanced Security\Windows Firewall Properties\Domain Profile\Outbound connections</t>
  </si>
  <si>
    <t>WIN2012-119</t>
  </si>
  <si>
    <t>SI-4</t>
  </si>
  <si>
    <t>Information System Monitoring</t>
  </si>
  <si>
    <t>Set "Windows Firewall: Domain: Settings: Display a notification" to "No"</t>
  </si>
  <si>
    <t>Select this option to have Windows Firewall with Advanced Security display notifications to the user when a program is blocked from receiving inbound connections.
The recommended state for this setting is: `No`.
**Note:** When the `Apply local firewall rules` setting is configured to `No`, it's recommended to also configure the `Display a notification setting` to `No`. Otherwise, users will continue to receive messages that ask if they want to unblock a restricted inbound connection, but the user's response will be ignored.</t>
  </si>
  <si>
    <t>Navigate to the UI Path articulated in the Remediation section and confirm it is set as prescribed. This group policy setting is backed by the following registry location:
HKEY_LOCAL_MACHINE\SOFTWARE\Policies\Microsoft\WindowsFirewall\DomainProfile\DisableNotifications.</t>
  </si>
  <si>
    <t>The setting 'Windows Firewall: Domain: Settings: Display a notification' is set to 'No'</t>
  </si>
  <si>
    <t>The setting "Windows Firewall: Domain: Settings: Display a notification" is not set to "No".</t>
  </si>
  <si>
    <t>9.1.4</t>
  </si>
  <si>
    <t>Firewall notifications can be complex and may confuse the end users, who would not be able to address the alert.</t>
  </si>
  <si>
    <t>To establish the recommended configuration via GP, set the following UI path to `No`:
Computer Configuration\Policies\Windows Settings\Security Settings\Windows Firewall with Advanced Security\Windows Firewall with Advanced Security\Windows Firewall Properties\Domain Profile\Settings Customize\Display a notification.</t>
  </si>
  <si>
    <t>Windows Firewall will not display a notification when a program is blocked from receiving inbound connections.</t>
  </si>
  <si>
    <t>CCE-38041-0</t>
  </si>
  <si>
    <t>Set "Windows Firewall: Domain: Settings: Display a notification" to "No". One method to achieve the recommended configuration via Group Policy is to perform the following:
Set the following UI path to No:
Computer Configuration\Policies\Windows Settings\Security Settings\Windows Firewall with Advanced Security\Windows Firewall with Advanced Security\Windows Firewall Properties\Domain Profile\Settings Customize\Display a notification</t>
  </si>
  <si>
    <t>WIN2012-120</t>
  </si>
  <si>
    <t>AU-4</t>
  </si>
  <si>
    <t>Audit Storage Capacity</t>
  </si>
  <si>
    <t>Set "Windows Firewall: Domain: Logging: Name" to "%SYSTEMROOT%\System32\logfiles\firewall\domainfw.log"</t>
  </si>
  <si>
    <t>Use this option to specify the path and name of the file in which Windows Firewall will write its log information.
The recommended state for this setting is: `%SYSTEMROOT%\System32\logfiles\firewall\domainfw.log`.</t>
  </si>
  <si>
    <t>Navigate to the UI Path articulated in the Remediation section and confirm it is set as prescribed. This group policy setting is backed by the following registry location:
HKEY_LOCAL_MACHINE\SOFTWARE\Policies\Microsoft\WindowsFirewall\DomainProfile\Logging\LogFilePath.</t>
  </si>
  <si>
    <t>The setting 'Windows Firewall: Domain: Logging: Name' is set to '%SYSTEMROOT%&gt;System32&gt;logfiles&gt;firewall&gt;domainfw.log'</t>
  </si>
  <si>
    <t>The setting "Windows Firewall: Domain: Logging: Name" is not set to "%SYSTEMROOT%&gt;System32&gt;logfiles&gt;firewall&gt;domainfw.log".</t>
  </si>
  <si>
    <t>9.1.5</t>
  </si>
  <si>
    <t>If events are not recorded it may be difficult or impossible to determine the root cause of system problems or the unauthorized activities of malicious users.</t>
  </si>
  <si>
    <t>To establish the recommended configuration via GP, set the following UI path to `%SYSTEMROOT%\System32\logfiles\firewall\domainfw.log`:
Computer Configuration\Policies\Windows Settings\Security Settings\Windows Firewall with Advanced Security\Windows Firewall with Advanced Security\Windows Firewall Properties\Domain Profile\Logging Customize\Name.</t>
  </si>
  <si>
    <t>The log file will be stored in the specified file.</t>
  </si>
  <si>
    <t>CCE-37482-7</t>
  </si>
  <si>
    <t>Set "Windows Firewall: Domain: Logging: Name" to "%SYSTEMROOT%\System32\logfiles\firewall\domainfw.log". One method to achieve the recommended configuration via Group Policy is to perform the following:
Set the following UI path to %SYSTEMROOT%\System32\logfiles\firewall\domainfw.log:
Computer Configuration\Policies\Windows Settings\Security Settings\Windows Firewall with Advanced Security\Windows Firewall with Advanced Security\Windows Firewall Properties\Domain Profile\Logging Customize\Name</t>
  </si>
  <si>
    <t>WIN2012-121</t>
  </si>
  <si>
    <t>Set "Windows Firewall: Domain: Logging: Size limit (KB)" to "16,384 KB or greater"</t>
  </si>
  <si>
    <t>Use this option to specify the size limit of the file in which Windows Firewall will write its log information.
The recommended state for this setting is: `16,384 KB or greater`.</t>
  </si>
  <si>
    <t>Navigate to the UI Path articulated in the Remediation section and confirm it is set as prescribed. This group policy setting is backed by the following registry location:
HKEY_LOCAL_MACHINE\SOFTWARE\Policies\Microsoft\WindowsFirewall\DomainProfile\Logging\LogFileSize.</t>
  </si>
  <si>
    <t>The setting 'Windows Firewall: Domain: Logging: Size limit (KB)' is set to '16,384 KB or greater'</t>
  </si>
  <si>
    <t>The setting "Windows Firewall: Domain: Logging: Size limit (KB)" is not set to "16,384 KB or greater".</t>
  </si>
  <si>
    <t>9.1.6</t>
  </si>
  <si>
    <t>To establish the recommended configuration via GP, set the following UI path to `16,384 KB or greater`:
Computer Configuration\Policies\Windows Settings\Security Settings\Windows Firewall with Advanced Security\Windows Firewall with Advanced Security\Windows Firewall Properties\Domain Profile\Logging Customize\Size limit (KB).</t>
  </si>
  <si>
    <t>The log file size will be limited to the specified size, old events will be overwritten by newer ones when the limit is reached.</t>
  </si>
  <si>
    <t>CCE-36088-3</t>
  </si>
  <si>
    <t>Set "Windows Firewall: Domain: Logging: Size limit (KB)" to "16,384 KB or greater". One method to achieve the recommended configuration via Group Policy is to perform the following:
Set the following UI path to 16,384 KB or greater:
Computer Configuration\Policies\Windows Settings\Security Settings\Windows Firewall with Advanced Security\Windows Firewall with Advanced Security\Windows Firewall Properties\Domain Profile\Logging Customize\Size limit (KB)</t>
  </si>
  <si>
    <t>WIN2012-122</t>
  </si>
  <si>
    <t>AU-12</t>
  </si>
  <si>
    <t>Audit Generation</t>
  </si>
  <si>
    <t>Set "Windows Firewall: Domain: Logging: Log dropped packets" to "Yes"</t>
  </si>
  <si>
    <t>Use this option to log when Windows Firewall with Advanced Security discards an inbound packet for any reason. The log records why and when the packet was dropped. Look for entries with the word `DROP` in the action column of the log.
The recommended state for this setting is: `Yes`.</t>
  </si>
  <si>
    <t>Navigate to the UI Path articulated in the Remediation section and confirm it is set as prescribed. This group policy setting is backed by the following registry location:
HKEY_LOCAL_MACHINE\SOFTWARE\Policies\Microsoft\WindowsFirewall\DomainProfile\Logging\LogDroppedPackets.</t>
  </si>
  <si>
    <t>The setting 'Windows Firewall: Domain: Logging: Log dropped packets' is set to 'Yes'</t>
  </si>
  <si>
    <t>The setting "Windows Firewall: Domain: Logging: Log dropped packets" is not set to "Yes".</t>
  </si>
  <si>
    <t>9.1.7</t>
  </si>
  <si>
    <t>To establish the recommended configuration via GP, set the following UI path to `Yes`:
Computer Configuration\Policies\Windows Settings\Security Settings\Windows Firewall with Advanced Security\Windows Firewall with Advanced Security\Windows Firewall Properties\Domain Profile\Logging Customize\Log dropped packets.</t>
  </si>
  <si>
    <t>Information about dropped packets will be recorded in the firewall log file.</t>
  </si>
  <si>
    <t>CCE-37523-8</t>
  </si>
  <si>
    <t>Set the "Windows Firewall: Domain: Logging: Log dropped packets" to "Yes". One method to achieve the recommended configuration via Group Policy is to perform the following:
Set the following UI path to Yes:
Computer Configuration\Policies\Windows Settings\Security Settings\Windows Firewall with Advanced Security\Windows Firewall with Advanced Security\Windows Firewall Properties\Domain Profile\Logging Customize\Log dropped packets</t>
  </si>
  <si>
    <t>WIN2012-123</t>
  </si>
  <si>
    <t>Set "Windows Firewall: Domain: Logging: Log successful connections" to "Yes"</t>
  </si>
  <si>
    <t>Use this option to log when Windows Firewall with Advanced Security allows an inbound connection. The log records why and when the connection was formed. Look for entries with the word `ALLOW` in the action column of the log.
The recommended state for this setting is: `Yes`.</t>
  </si>
  <si>
    <t>Navigate to the UI Path articulated in the Remediation section and confirm it is set as prescribed. This group policy setting is backed by the following registry location:
HKEY_LOCAL_MACHINE\SOFTWARE\Policies\Microsoft\WindowsFirewall\DomainProfile\Logging\LogSuccessfulConnections.</t>
  </si>
  <si>
    <t>The setting 'Windows Firewall: Domain: Logging: Log successful connections' is set to 'Yes'</t>
  </si>
  <si>
    <t>The setting "Windows Firewall: Domain: Logging: Log successful connections" is not set to "Yes".</t>
  </si>
  <si>
    <t>9.1.8</t>
  </si>
  <si>
    <t>To establish the recommended configuration via GP, set the following UI path to `Yes`:
Computer Configuration\Policies\Windows Settings\Security Settings\Windows Firewall with Advanced Security\Windows Firewall with Advanced Security\Windows Firewall Properties\Domain Profile\Logging Customize\Log successful connections.</t>
  </si>
  <si>
    <t>Information about successful connections will be recorded in the firewall log file.</t>
  </si>
  <si>
    <t>CCE-36393-7</t>
  </si>
  <si>
    <t>Set the "Windows Firewall: Domain: Logging: Log successful connections" to "Yes". One method to achieve the recommended configuration via Group Policy is to perform the following:
Set the following UI path to "Yes": Computer Configuration\Policies\Windows Settings\Security Settings\Windows Firewall with Advanced Security\Windows Firewall with Advanced Security\Windows Firewall Properties\Domain Profile\Logging Customize\Log successful connections.</t>
  </si>
  <si>
    <t>WIN2012-124</t>
  </si>
  <si>
    <t>Set "Windows Firewall: Private: Firewall state" to "On (recommended)"</t>
  </si>
  <si>
    <t>Navigate to the UI Path articulated in the Remediation section and confirm it is set as prescribed. This group policy setting is backed by the following registry location:
HKEY_LOCAL_MACHINE\SOFTWARE\Policies\Microsoft\WindowsFirewall\PrivateProfile:EnableFirewall.</t>
  </si>
  <si>
    <t>The setting 'Windows Firewall: Private: Firewall state' is set to 'On (recommended)'</t>
  </si>
  <si>
    <t>The setting "Windows Firewall: Private: Firewall state" is not set to "On (recommended)".</t>
  </si>
  <si>
    <t>9.2</t>
  </si>
  <si>
    <t>9.2.1</t>
  </si>
  <si>
    <t>To establish the recommended configuration via GP, set the following UI path to `On (recommended)`:
Computer Configuration\Policies\Windows Settings\Security Settings\Windows Firewall with Advanced Security\Windows Firewall with Advanced Security\Windows Firewall Properties\Private Profile\Firewall state.</t>
  </si>
  <si>
    <t>CCE-38239-0</t>
  </si>
  <si>
    <t>Set the "Windows Firewall: Private: Firewall state" to "On (recommended)". One method to achieve the recommended configuration via Group Policy is to perform the following:
Set the following UI path to "On (recommended)": Computer Configuration\Policies\Windows Settings\Security Settings\Windows Firewall with Advanced Security\Windows Firewall with Advanced Security\Windows Firewall Properties\Private Profile\Firewall state.</t>
  </si>
  <si>
    <t>WIN2012-125</t>
  </si>
  <si>
    <t>Set "Windows Firewall: Private: Inbound connections" to "Block (default)"</t>
  </si>
  <si>
    <t>Navigate to the UI Path articulated in the Remediation section and confirm it is set as prescribed. This group policy setting is backed by the following registry location:
HKEY_LOCAL_MACHINE\SOFTWARE\Policies\Microsoft\WindowsFirewall\PrivateProfile:DefaultInboundAction.</t>
  </si>
  <si>
    <t>The setting 'Windows Firewall: Private: Inbound connections' is set to 'Block (default)'</t>
  </si>
  <si>
    <t>The setting "Windows Firewall: Private: Inbound connections" is not set to "Block (default)".</t>
  </si>
  <si>
    <t>9.2.2</t>
  </si>
  <si>
    <t>To establish the recommended configuration via GP, set the following UI path to ``Block (default)``:
Computer Configuration\Policies\Windows Settings\Security Settings\Windows Firewall with Advanced Security\Windows Firewall with Advanced Security\Windows Firewall Properties\Private Profile\Inbound connections.</t>
  </si>
  <si>
    <t>CCE-38042-8</t>
  </si>
  <si>
    <t>Set the "Windows Firewall: Private: Inbound connections" to "Block (default)". One method to achieve the recommended configuration via Group Policy is to perform the following:
Set the following UI path to "Block (default)": Computer Configuration\Policies\Windows Settings\Security Settings\Windows Firewall with Advanced Security\Windows Firewall with Advanced Security\Windows Firewall Properties\Private Profile\Inbound connections.</t>
  </si>
  <si>
    <t>WIN2012-126</t>
  </si>
  <si>
    <t>Set "Windows Firewall: Private: Outbound connections" to "Allow (default)"</t>
  </si>
  <si>
    <t>This setting determines the behavior for outbound connections that do not match an outbound firewall rule.
The recommended state for this setting is: `Allow (default)`.
**Note:** If you set Outbound connections to Block and then deploy the firewall policy by using a GPO, computers that receive the GPO settings cannot receive subsequent Group Policy updates unless you create and deploy an outbound rule that enables Group Policy to work. Predefined rules for Core Networking include outbound rules that enable Group Policy to work. Ensure that these outbound rules are active, and thoroughly test firewall profiles before deploying.</t>
  </si>
  <si>
    <t>Navigate to the UI Path articulated in the Remediation section and confirm it is set as prescribed. This group policy setting is backed by the following registry location:
HKEY_LOCAL_MACHINE\SOFTWARE\Policies\Microsoft\WindowsFirewall\PrivateProfile:DefaultOutboundAction.</t>
  </si>
  <si>
    <t>The setting 'Windows Firewall: Private: Outbound connections' is set to 'Allow (default)'</t>
  </si>
  <si>
    <t>The setting "Windows Firewall: Private: Outbound connections" is not set to "Allow (default)".</t>
  </si>
  <si>
    <t>9.2.3</t>
  </si>
  <si>
    <t xml:space="preserve">To establish the recommended configuration via GP, set the following UI path to `Allow (default)`:
Computer Configuration\Policies\Windows Settings\Security Settings\Windows Firewall with Advanced Security\Windows Firewall with Advanced Security\Windows Firewall Properties\Private Profile\Outbound connections
</t>
  </si>
  <si>
    <t>CCE-38332-3</t>
  </si>
  <si>
    <t>Set the "Windows Firewall: Private: Outbound connections" to "Allow (default)". One method to achieve the recommended configuration via Group Policy is to perform the following:
Set the following UI path to "Allow (default)": Computer Configuration\Policies\Windows Settings\Security Settings\Windows Firewall with Advanced Security\Windows Firewall with Advanced Security\Windows Firewall Properties\Private Profile\Outbound connections.</t>
  </si>
  <si>
    <t>WIN2012-127</t>
  </si>
  <si>
    <t>Set "Windows Firewall: Private: Settings: Display a notification" to "No"</t>
  </si>
  <si>
    <t>Select this option to have Windows Firewall with Advanced Security display notifications to the user when a program is blocked from receiving inbound connections.
The recommended state for this setting is: `No`.
**Note:** When the `Apply local firewall rules` setting is configured to `No`, it's recommended to also configure the `Display a notification` setting to `No`. Otherwise, users will continue to receive messages that ask if they want to unblock a restricted inbound connection, but the user's response will be ignored.</t>
  </si>
  <si>
    <t>Navigate to the UI Path articulated in the Remediation section and confirm it is set as prescribed. This group policy setting is backed by the following registry location:
HKEY_LOCAL_MACHINE\SOFTWARE\Policies\Microsoft\WindowsFirewall\PrivateProfile:DisableNotifications.</t>
  </si>
  <si>
    <t>The setting 'Windows Firewall: Private: Settings: Display a notification' is set to 'No'</t>
  </si>
  <si>
    <t>The setting "Windows Firewall: Private: Settings: Display a notification" is not set to "No".</t>
  </si>
  <si>
    <t>9.2.4</t>
  </si>
  <si>
    <t>To establish the recommended configuration via GP, set the following UI path to `No`:
Computer Configuration\Policies\Windows Settings\Security Settings\Windows Firewall with Advanced Security\Windows Firewall with Advanced Security\Windows Firewall Properties\Private Profile\Settings Customize\Display a notification.</t>
  </si>
  <si>
    <t>CCE-37621-0</t>
  </si>
  <si>
    <t>Set the "Windows Firewall: Private: Settings: Display a notification" to "No". One method to achieve the recommended configuration via Group Policy is to perform the following:
Set the following UI path to "No:" Computer Configuration\Policies\Windows Settings\Security Settings\Windows Firewall with Advanced Security\Windows Firewall with Advanced Security\Windows Firewall Properties\Private Profile\Settings Customize\Display a notification.</t>
  </si>
  <si>
    <t>WIN2012-128</t>
  </si>
  <si>
    <t>Set "Windows Firewall: Private: Logging: Name" to "%SYSTEMROOT%\System32\logfiles\firewall\privatefw.log"</t>
  </si>
  <si>
    <t>Use this option to specify the path and name of the file in which Windows Firewall will write its log information.
The recommended state for this setting is: `%SYSTEMROOT%\System32\logfiles\firewall\privatefw.log`.</t>
  </si>
  <si>
    <t>Navigate to the UI Path articulated in the Remediation section and confirm it is set as prescribed. This group policy setting is backed by the following registry location:
HKEY_LOCAL_MACHINE\SOFTWARE\Policies\Microsoft\WindowsFirewall\PrivateProfile\Logging:LogFilePath.</t>
  </si>
  <si>
    <t>The setting 'Windows Firewall: Private: Logging: Name' is set to '%SYSTEMROOT%&gt;System32&gt;logfiles&gt;firewall&gt;privatefw.log'</t>
  </si>
  <si>
    <t>The setting "Windows Firewall: Private: Logging: Name" is not set to "%SYSTEMROOT%&gt;System32&gt;logfiles&gt;firewall&gt;privatefw.log".</t>
  </si>
  <si>
    <t>9.2.5</t>
  </si>
  <si>
    <t>To establish the recommended configuration via GP, set the following UI path to `%SYSTEMROOT%\System32\logfiles\firewall\privatefw.log`:
Computer Configuration\Policies\Windows Settings\Security Settings\Windows Firewall with Advanced Security\Windows Firewall with Advanced Security\Windows Firewall Properties\Private Profile\Logging Customize\Name.</t>
  </si>
  <si>
    <t>CCE-37569-1</t>
  </si>
  <si>
    <t>Set the "Windows Firewall: Private: Logging: Name" to "%SYSTEMROOT%\System32\logfiles\firewall\privatefw.log". One method to achieve the recommended configuration via Group Policy is to perform the following:
Set the following UI path to "%SYSTEMROOT%\System32\logfiles\firewall\privatefw.log": Computer Configuration\Policies\Windows Settings\Security Settings\Windows Firewall with Advanced Security\Windows Firewall with Advanced Security\Windows Firewall Properties\Private Profile\Logging Customize\Name.</t>
  </si>
  <si>
    <t>WIN2012-129</t>
  </si>
  <si>
    <t>Set "Windows Firewall: Private: Logging: Size limit (KB)" to "16,384 KB or greater"</t>
  </si>
  <si>
    <t>Navigate to the UI Path articulated in the Remediation section and confirm it is set as prescribed. This group policy setting is backed by the following registry location:
HKEY_LOCAL_MACHINE\SOFTWARE\Policies\Microsoft\WindowsFirewall\PrivateProfile\Logging:LogFileSize.</t>
  </si>
  <si>
    <t>The setting 'Windows Firewall: Private: Logging: Size limit (KB)' is set to '16,384 KB or greater'</t>
  </si>
  <si>
    <t>The setting "Windows Firewall: Private: Logging: Size limit (KB)" is not set to "16,384 KB or greater".</t>
  </si>
  <si>
    <t>9.2.6</t>
  </si>
  <si>
    <t>To establish the recommended configuration via GP, set the following UI path to `16,384 KB or greater`:
Computer Configuration\Policies\Windows Settings\Security Settings\Windows Firewall with Advanced Security\Windows Firewall with Advanced Security\Windows Firewall Properties\Private Profile\Logging Customize\Size limit (KB).</t>
  </si>
  <si>
    <t>CCE-38178-0</t>
  </si>
  <si>
    <t>Set the "Windows Firewall: Private: Logging: Size limit (KB)" to "16,384 KB or greater". One method to achieve the recommended configuration via Group Policy is to perform the following:
Set the following UI path to "16,384 KB or greater": Computer Configuration\Policies\Windows Settings\Security Settings\Windows Firewall with Advanced Security\Windows Firewall with Advanced Security\Windows Firewall Properties\Private Profile\Logging Customize\Size limit (KB).</t>
  </si>
  <si>
    <t>WIN2012-130</t>
  </si>
  <si>
    <t>Set "Windows Firewall: Private: Logging: Log dropped packets" to "Yes"</t>
  </si>
  <si>
    <t>Navigate to the UI Path articulated in the Remediation section and confirm it is set as prescribed. This group policy setting is backed by the following registry location:
HKEY_LOCAL_MACHINE\SOFTWARE\Policies\Microsoft\WindowsFirewall\PrivateProfile\Logging:LogDroppedPackets.</t>
  </si>
  <si>
    <t>The setting 'Windows Firewall: Private: Logging: Log dropped packets' is set to 'Yes'</t>
  </si>
  <si>
    <t>The setting "Windows Firewall: Private: Logging: Log dropped packets" is not set to "Yes".</t>
  </si>
  <si>
    <t>9.2.7</t>
  </si>
  <si>
    <t>To establish the recommended configuration via GP, set the following UI path to `Yes`:
Computer Configuration\Policies\Windows Settings\Security Settings\Windows Firewall with Advanced Security\Windows Firewall with Advanced Security\Windows Firewall Properties\Private Profile\Logging Customize\Log dropped packets.</t>
  </si>
  <si>
    <t>CCE-35972-9</t>
  </si>
  <si>
    <t>Set the "Windows Firewall: Private: Logging: Log dropped packets" to "Yes". One method to achieve the recommended configuration via Group Policy is to perform the following:
Set the following UI path to "Yes": Computer Configuration\Policies\Windows Settings\Security Settings\Windows Firewall with Advanced Security\Windows Firewall with Advanced Security\Windows Firewall Properties\Private Profile\Logging Customize\Log dropped packets.</t>
  </si>
  <si>
    <t>WIN2012-131</t>
  </si>
  <si>
    <t>Set "Windows Firewall: Private: Logging: Log successful connections" to "Yes"</t>
  </si>
  <si>
    <t>Navigate to the UI Path articulated in the Remediation section and confirm it is set as prescribed. This group policy setting is backed by the following registry location:
HKEY_LOCAL_MACHINE\SOFTWARE\Policies\Microsoft\WindowsFirewall\PrivateProfile\Logging:LogSuccessfulConnections.</t>
  </si>
  <si>
    <t>The setting 'Windows Firewall: Private: Logging: Log successful connections' is set to 'Yes'</t>
  </si>
  <si>
    <t>The setting "Windows Firewall: Private: Logging: Log successful connections" is not set to "Yes".</t>
  </si>
  <si>
    <t>9.2.8</t>
  </si>
  <si>
    <t>To establish the recommended configuration via GP, set the following UI path to `Yes`:
Computer Configuration\Policies\Windows Settings\Security Settings\Windows Firewall with Advanced Security\Windows Firewall with Advanced Security\Windows Firewall Properties\Private Profile\Logging Customize\Log successful connections.</t>
  </si>
  <si>
    <t>CCE-37387-8</t>
  </si>
  <si>
    <t>Set the "Windows Firewall: Private: Logging: Log successful connections" to "Yes". One method to achieve the recommended configuration via Group Policy is to perform the following:
Set the following UI path to "Yes": Computer Configuration\Policies\Windows Settings\Security Settings\Windows Firewall with Advanced Security\Windows Firewall with Advanced Security\Windows Firewall Properties\Private Profile\Logging Customize\Log successful connections.</t>
  </si>
  <si>
    <t>WIN2012-132</t>
  </si>
  <si>
    <t>Set "Windows Firewall: Public: Firewall state" to "On (recommended)"</t>
  </si>
  <si>
    <t>Navigate to the UI Path articulated in the Remediation section and confirm it is set as prescribed. This group policy setting is backed by the following registry location:
HKEY_LOCAL_MACHINE\SOFTWARE\Policies\Microsoft\WindowsFirewall\PublicProfile:EnableFirewall.</t>
  </si>
  <si>
    <t>The setting 'Windows Firewall: Public: Firewall state' is set to 'On (recommended)'</t>
  </si>
  <si>
    <t>The setting "Windows Firewall: Public: Firewall state" is not set to "On (recommended)".</t>
  </si>
  <si>
    <t>9.3</t>
  </si>
  <si>
    <t>9.3.1</t>
  </si>
  <si>
    <t>To establish the recommended configuration via GP, set the following UI path to `On (recommended):`
Computer Configuration\Policies\Windows Settings\Security Settings\Windows Firewall with Advanced Security\Windows Firewall with Advanced Security\Windows Firewall Properties\Public Profile\Firewall state.</t>
  </si>
  <si>
    <t>CCE-37862-0</t>
  </si>
  <si>
    <t>Set the "Windows Firewall: Public: Firewall state" to "On (recommended)". One method to achieve the recommended configuration via Group Policy is to perform the following:
Set the following UI path to "On (recommended):" Computer Configuration\Policies\Windows Settings\Security Settings\Windows Firewall with Advanced Security\Windows Firewall with Advanced Security\Windows Firewall Properties\Public Profile\Firewall state.</t>
  </si>
  <si>
    <t>WIN2012-133</t>
  </si>
  <si>
    <t>Set "Windows Firewall: Public: Inbound connections" to "Block (default)"</t>
  </si>
  <si>
    <t>Navigate to the UI Path articulated in the Remediation section and confirm it is set as prescribed. This group policy setting is backed by the following registry location:
HKEY_LOCAL_MACHINE\SOFTWARE\Policies\Microsoft\WindowsFirewall\PublicProfile:DefaultInboundAction.</t>
  </si>
  <si>
    <t>The setting 'Windows Firewall: Public: Inbound connections' is set to 'Block (default)'</t>
  </si>
  <si>
    <t>The setting "Windows Firewall: Public: Inbound connections" is not set to "Block (default)".</t>
  </si>
  <si>
    <t>9.3.2</t>
  </si>
  <si>
    <t>To establish the recommended configuration via GP, set the following UI path to ``Block (default)``:
Computer Configuration\Policies\Windows Settings\Security Settings\Windows Firewall with Advanced Security\Windows Firewall with Advanced Security\Windows Firewall Properties\Public Profile\Inbound connections.</t>
  </si>
  <si>
    <t>CCE-36057-8</t>
  </si>
  <si>
    <t>Set the "Windows Firewall: Public: Inbound connections" to "Block (default)". One method to achieve the recommended configuration via Group Policy is to perform the following:
Set the following UI path to "Block (default)": Computer Configuration\Policies\Windows Settings\Security Settings\Windows Firewall with Advanced Security\Windows Firewall with Advanced Security\Windows Firewall Properties\Public Profile\Inbound connections.</t>
  </si>
  <si>
    <t>WIN2012-134</t>
  </si>
  <si>
    <t>Set "Windows Firewall: Public: Outbound connections" to "Allow (default)"</t>
  </si>
  <si>
    <t>Navigate to the UI Path articulated in the Remediation section and confirm it is set as prescribed. This group policy setting is backed by the following registry location:
HKEY_LOCAL_MACHINE\SOFTWARE\Policies\Microsoft\WindowsFirewall\PublicProfile:DefaultOutboundAction.</t>
  </si>
  <si>
    <t>The setting 'Windows Firewall: Public: Outbound connections' is set to 'Allow (default)'</t>
  </si>
  <si>
    <t>The setting "Windows Firewall: Public: Outbound connections" is not set to "Allow (default)".</t>
  </si>
  <si>
    <t>9.3.3</t>
  </si>
  <si>
    <t>To establish the recommended configuration via GP, set the following UI path to `Allow (default)`:
Computer Configuration\Policies\Windows Settings\Security Settings\Windows Firewall with Advanced Security\Windows Firewall with Advanced Security\Windows Firewall Properties\Public Profile\Outbound connections.</t>
  </si>
  <si>
    <t>CCE-37434-8</t>
  </si>
  <si>
    <t>Set the "Windows Firewall: Public: Outbound connections" to "Allow (default)". One method to achieve the recommended configuration via Group Policy is to perform the following:
Set the following UI path to "Allow (default)": Computer Configuration\Policies\Windows Settings\Security Settings\Windows Firewall with Advanced Security\Windows Firewall with Advanced Security\Windows Firewall Properties\Public Profile\Outbound connections.</t>
  </si>
  <si>
    <t>WIN2012-135</t>
  </si>
  <si>
    <t>Set "Windows Firewall: Public: Settings: Display a notification" to "No"</t>
  </si>
  <si>
    <t>Select this option to have Windows Firewall with Advanced Security display notifications to the user when a program is blocked from receiving inbound connections.
The recommended state for this setting is: `No`.</t>
  </si>
  <si>
    <t>Navigate to the UI Path articulated in the Remediation section and confirm it is set as prescribed. This group policy setting is backed by the following registry location:
HKEY_LOCAL_MACHINE\SOFTWARE\Policies\Microsoft\WindowsFirewall\PublicProfile:DisableNotifications.</t>
  </si>
  <si>
    <t>The setting 'Windows Firewall: Public: Settings: Display a notification' is set to 'No'</t>
  </si>
  <si>
    <t>The setting "Windows Firewall: Public: Settings: Display a notification" is not set to "No".</t>
  </si>
  <si>
    <t>9.3.4</t>
  </si>
  <si>
    <t>Some organizations may prefer to avoid alarming users when firewall rules block certain types of network activity. However, notifications can be helpful when troubleshooting network issues involving the firewall.</t>
  </si>
  <si>
    <t>To establish the recommended configuration via GP, set the following UI path to 'No':
Computer Configuration\Policies\Windows Settings\Security Settings\Windows Firewall with Advanced Security\Windows Firewall with Advanced Security\Windows Firewall Properties\Public Profile\Settings Customize\Display a notification.</t>
  </si>
  <si>
    <t>CCE-38043-6</t>
  </si>
  <si>
    <t>Set the "Windows Firewall: Public: Settings: Display a notification" to "Yes". One method to achieve the recommended configuration via Group Policy is to perform the following:
Set the following UI path to Yes: Computer Configuration\Policies\Windows Settings\Security Settings\Windows Firewall with Advanced Security\Windows Firewall with Advanced Security\Windows Firewall Properties\Public Profile\Settings Customize\Display a notification.</t>
  </si>
  <si>
    <t>WIN2012-136</t>
  </si>
  <si>
    <t>Set "Windows Firewall: Public: Settings: Apply local firewall rules" to "No"</t>
  </si>
  <si>
    <t>This setting controls whether local administrators are allowed to create local firewall rules that apply together with firewall rules configured by Group Policy.
The recommended state for this setting is: `No`.
**Note:** When the `Apply local firewall rules` setting is configured to `No`, it's recommended to also configure the `Display a notification` setting to `No`. Otherwise, users will continue to receive messages that ask if they want to unblock a restricted inbound connection, but the user's response will be ignored.</t>
  </si>
  <si>
    <t>Navigate to the UI Path articulated in the Remediation section and confirm it is set as prescribed. This group policy setting is backed by the following registry location:
HKEY_LOCAL_MACHINE\SOFTWARE\Policies\Microsoft\WindowsFirewall\PublicProfile:AllowLocalPolicyMerge.</t>
  </si>
  <si>
    <t>The setting 'Windows Firewall: Public: Settings: Apply local firewall rules' is set to 'No'</t>
  </si>
  <si>
    <t>The setting "Windows Firewall: Public: Settings: Apply local firewall rules" is not set to "No".</t>
  </si>
  <si>
    <t>9.3.5</t>
  </si>
  <si>
    <t>When in the Public profile, there should be no special local firewall exceptions per computer. These settings should be managed by a centralized policy.</t>
  </si>
  <si>
    <t>To establish the recommended configuration via GP, set the following UI path to `No`:
Computer Configuration\Policies\Windows Settings\Security Settings\Windows Firewall with Advanced Security\Windows Firewall with Advanced Security\Windows Firewall Properties\Public Profile\Settings Customize\Apply local firewall rules.</t>
  </si>
  <si>
    <t>Administrators can still create firewall rules, but the rules will not be applied.</t>
  </si>
  <si>
    <t>CCE-37861-2</t>
  </si>
  <si>
    <t>Set the "Windows Firewall: Public: Settings: Apply local firewall rules" to "No". One method to achieve the recommended configuration via Group Policy is to perform the following:
Set the following UI path to "No": Computer Configuration\Policies\Windows Settings\Security Settings\Windows Firewall with Advanced Security\Windows Firewall with Advanced Security\Windows Firewall Properties\Public Profile\Settings Customize\Apply local firewall rules.</t>
  </si>
  <si>
    <t>WIN2012-137</t>
  </si>
  <si>
    <t>Set "Windows Firewall: Public: Settings: Apply local connection security rules" to "No"</t>
  </si>
  <si>
    <t>This setting controls whether local administrators are allowed to create connection security rules that apply together with connection security rules configured by Group Policy.
The recommended state for this setting is: `No`.</t>
  </si>
  <si>
    <t>Navigate to the UI Path articulated in the Remediation section and confirm it is set as prescribed. This group policy setting is backed by the following registry location:
HKEY_LOCAL_MACHINE\SOFTWARE\Policies\Microsoft\WindowsFirewall\PublicProfile:AllowLocalIPsecPolicyMerge,</t>
  </si>
  <si>
    <t>The setting 'Windows Firewall: Public: Settings: Apply local connection security rules' is set to 'No'</t>
  </si>
  <si>
    <t>The setting "Windows Firewall: Public: Settings: Apply local connection security rules" is not set to "No".</t>
  </si>
  <si>
    <t>9.3.6</t>
  </si>
  <si>
    <t>Users with administrative privileges might create firewall rules that expose the system to remote attack.</t>
  </si>
  <si>
    <t>To establish the recommended configuration via GP, set the following UI path to `No`:
Computer Configuration\Policies\Windows Settings\Security Settings\Windows Firewall with Advanced Security\Windows Firewall with Advanced Security\Windows Firewall Properties\Public Profile\Settings Customize\Apply local connection security rules.</t>
  </si>
  <si>
    <t>Administrators can still create local connection security rules, but the rules will not be applied.</t>
  </si>
  <si>
    <t>CCE-36268-1</t>
  </si>
  <si>
    <t>Set the "Windows Firewall: Public: Settings: Apply local connection security rules" to "No". One method to achieve the recommended configuration via Group Policy is to perform the following:
Set the following UI path to "No": Computer Configuration\Policies\Windows Settings\Security Settings\Windows Firewall with Advanced Security\Windows Firewall with Advanced Security\Windows Firewall Properties\Public Profile\Settings Customize\Apply local connection security rules.</t>
  </si>
  <si>
    <t>WIN2012-138</t>
  </si>
  <si>
    <t>Set "Windows Firewall: Public: Logging: Name" to "%SYSTEMROOT%\System32\logfiles\firewall\publicfw.log"</t>
  </si>
  <si>
    <t>Use this option to specify the path and name of the file in which Windows Firewall will write its log information.
The recommended state for this setting is: `%SYSTEMROOT%\System32\logfiles\firewall\publicfw.log`.</t>
  </si>
  <si>
    <t>Navigate to the UI Path articulated in the Remediation section and confirm it is set as prescribed. This group policy setting is backed by the following registry location:
HKEY_LOCAL_MACHINE\SOFTWARE\Policies\Microsoft\WindowsFirewall\PublicProfile\Logging:LogFilePath.</t>
  </si>
  <si>
    <t>The setting 'Windows Firewall: Public: Logging: Name' is set to '%SYSTEMROOT%&gt;System32&gt;logfiles&gt;firewall&gt;publicfw.log'</t>
  </si>
  <si>
    <t>The setting "Windows Firewall: Public: Logging: Name" is not set to "%SYSTEMROOT%&gt;System32&gt;logfiles&gt;firewall&gt;publicfw.log".</t>
  </si>
  <si>
    <t>9.3.7</t>
  </si>
  <si>
    <t>To establish the recommended configuration via GP, set the following UI path to `%SYSTEMROOT%\System32\logfiles\firewall\publicfw.log`:
Computer Configuration\Policies\Windows Settings\Security Settings\Windows Firewall with Advanced Security\Windows Firewall with Advanced Security\Windows Firewall Properties\Public Profile\Logging Customize\Name.</t>
  </si>
  <si>
    <t>CCE-37266-4</t>
  </si>
  <si>
    <t>Set the "Windows Firewall: Public: Logging: Name" to "%SYSTEMROOT%\System32\logfiles\firewall\publicfw.log". One method to achieve the recommended configuration via Group Policy is to perform the following:
Set the following UI path to "%SYSTEMROOT%\System32\logfiles\firewall\publicfw.log": Computer Configuration\Policies\Windows Settings\Security Settings\Windows Firewall with Advanced Security\Windows Firewall with Advanced Security\Windows Firewall Properties\Public Profile\Logging Customize\Name.</t>
  </si>
  <si>
    <t>WIN2012-139</t>
  </si>
  <si>
    <t>Set "Windows Firewall: Public: Logging: Size limit (KB)" to "16,384 KB or greater"</t>
  </si>
  <si>
    <t>Navigate to the UI Path articulated in the Remediation section and confirm it is set as prescribed. This group policy setting is backed by the following registry location:
HKEY_LOCAL_MACHINE\SOFTWARE\Policies\Microsoft\WindowsFirewall\PublicProfile\Logging:LogFileSize.</t>
  </si>
  <si>
    <t>The setting 'Windows Firewall: Public: Logging: Size limit (KB)' is set to '16,384 KB or greater'</t>
  </si>
  <si>
    <t>The setting "Windows Firewall: Public: Logging: Size limit (KB)" is not set to "16,384 KB or greater".</t>
  </si>
  <si>
    <t>9.3.8</t>
  </si>
  <si>
    <t>To establish the recommended configuration via GP, set the following UI path to `16,384 KB or greater`:
Computer Configuration\Policies\Windows Settings\Security Settings\Windows Firewall with Advanced Security\Windows Firewall with Advanced Security\Windows Firewall Properties\Public Profile\Logging Customize\Size limit (KB).</t>
  </si>
  <si>
    <t>CCE-36395-2</t>
  </si>
  <si>
    <t>Set the "Windows Firewall: Public: Logging: Size limit (KB)" to "16,384 KB or greater". One method to achieve the recommended configuration via Group Policy is to perform the following:
Set the following UI path to "16,384 KB or greater": Computer Configuration\Policies\Windows Settings\Security Settings\Windows Firewall with Advanced Security\Windows Firewall with Advanced Security\Windows Firewall Properties\Public Profile\Logging Customize\Size limit (KB).</t>
  </si>
  <si>
    <t>WIN2012-140</t>
  </si>
  <si>
    <t>Set "Windows Firewall: Public: Logging: Log dropped packets" to "Yes"</t>
  </si>
  <si>
    <t>Navigate to the UI Path articulated in the Remediation section and confirm it is set as prescribed. This group policy setting is backed by the following registry location:
HKEY_LOCAL_MACHINE\SOFTWARE\Policies\Microsoft\WindowsFirewall\PublicProfile\Logging:LogDroppedPackets.</t>
  </si>
  <si>
    <t>The setting 'Windows Firewall: Public: Logging: Log dropped packets' is set to 'Yes'</t>
  </si>
  <si>
    <t>The setting "Windows Firewall: Public: Logging: Log dropped packets" is not set to "Yes".</t>
  </si>
  <si>
    <t>9.3.9</t>
  </si>
  <si>
    <t>To establish the recommended configuration via GP, set the following UI path to `Yes`:
Computer Configuration\Policies\Windows Settings\Security Settings\Windows Firewall with Advanced Security\Windows Firewall with Advanced Security\Windows Firewall Properties\Public Profile\Logging Customize\Log dropped packets.</t>
  </si>
  <si>
    <t>CCE-37265-6</t>
  </si>
  <si>
    <t>Set the Windows Firewall: Public: Logging: Log dropped packets" to "Yes". One method to achieve the recommended configuration via Group Policy is to perform the following:
Set the following UI path to "Yes": Computer Configuration\Policies\Windows Settings\Security Settings\Windows Firewall with Advanced Security\Windows Firewall with Advanced Security\Windows Firewall Properties\Public Profile\Logging Customize\Log dropped packets.</t>
  </si>
  <si>
    <t>WIN2012-141</t>
  </si>
  <si>
    <t>Set "Windows Firewall: Public: Logging: Log successful connections" to "Yes"</t>
  </si>
  <si>
    <t>Navigate to the UI Path articulated in the Remediation section and confirm it is set as prescribed. This group policy setting is backed by the following registry location:
HKEY_LOCAL_MACHINE\SOFTWARE\Policies\Microsoft\WindowsFirewall\PublicProfile\Logging:LogSuccessfulConnections.</t>
  </si>
  <si>
    <t>The setting 'Windows Firewall: Public: Logging: Log successful connections' is set to 'Yes'</t>
  </si>
  <si>
    <t>The setting "Windows Firewall: Public: Logging: Log successful connections" is not set to "Yes".</t>
  </si>
  <si>
    <t>9.3.10</t>
  </si>
  <si>
    <t>To establish the recommended configuration via GP, set the following UI path to `Yes`:
Computer Configuration\Policies\Windows Settings\Security Settings\Windows Firewall with Advanced Security\Windows Firewall with Advanced Security\Windows Firewall Properties\Public Profile\Logging Customize\Log successful connections.</t>
  </si>
  <si>
    <t>CCE-36394-5</t>
  </si>
  <si>
    <t>Set the Windows Firewall: Public: Logging: Log successful connections" to "Yes". One method to achieve the recommended configuration via Group Policy is to perform the following:
Set the following UI path to "Yes": Computer Configuration\Policies\Windows Settings\Security Settings\Windows Firewall with Advanced Security\Windows Firewall with Advanced Security\Windows Firewall Properties\Public Profile\Logging Customize\Log successful connections.</t>
  </si>
  <si>
    <t>WIN2012-142</t>
  </si>
  <si>
    <t>Set "Audit Credential Validation" to "Success and Failure"</t>
  </si>
  <si>
    <t>This subcategory reports the results of validation tests on credentials submitted for a user account logon request. These events occur on the computer that is authoritative for the credentials. For domain accounts, the Domain Controller is authoritative, whereas for local accounts, the local computer is authoritative. In domain environments, most of the Account Logon events occur in the Security log of the Domain Controllers that are authoritative for the domain accounts. However, these events can occur on other computers in the organization when local accounts are used to log on. Events for this subcategory include:
- 4774: An account was mapped for logon.
- 4775: An account could not be mapped for logon.
- 4776: The Domain Controller attempted to validate the credentials for an account.
- 4777: The Domain Controller failed to validate the credentials for an account.
The recommended state for this setting is: `Success and Failure`.</t>
  </si>
  <si>
    <t>The setting 'Audit Credential Validation' is set to 'Success and Failure'</t>
  </si>
  <si>
    <t>The setting "Audit Credential Validation" is not set to "Success and Failure".</t>
  </si>
  <si>
    <t>HAU21</t>
  </si>
  <si>
    <t xml:space="preserve">HAU21: System does not audit all attempts to gain access </t>
  </si>
  <si>
    <t>17.1</t>
  </si>
  <si>
    <t>17.1.1</t>
  </si>
  <si>
    <t>Auditing these events may be useful when investigating a security incident.</t>
  </si>
  <si>
    <t>To establish the recommended configuration via GP, set the following UI path to `Success and Failure`:
Computer Configuration\Policies\Windows Settings\Security Settings\Advanced Audit Policy Configuration\Audit Policies\Account Logon\Audit Credential Validation.</t>
  </si>
  <si>
    <t>If no audit settings are configured, or if audit settings are too lax on the computers in your organization, security incidents might not be detected or not enough evidence will be available for network forensic analysis after security incidents occur. However, if audit settings are too severe, critically important entries in the Security log may be obscured by all of the meaningless entries and computer performance and the available amount of data storage may be seriously affected. Companies that operate in certain regulated industries may have legal obligations to log certain events or activities.</t>
  </si>
  <si>
    <t>CCE-37741-6</t>
  </si>
  <si>
    <t>Set the "Audit Credential Validation"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Policies\Account Logon\Audit Credential Validation.</t>
  </si>
  <si>
    <t>WIN2012-143</t>
  </si>
  <si>
    <t>Set "Audit Application Group Management" to "Success and Failure"</t>
  </si>
  <si>
    <t>This policy setting allows you to audit events generated by changes to application groups such as the following:
- Application group is created, changed, or deleted.
- Member is added or removed from an application group.
Application groups are utilized by Windows Authorization Manager, which is a flexible framework created by Microsoft for integrating role-based access control (RBAC) into applications. More information on Windows Authorization Manager is available at [MSDN - Windows Authorization Manager](https://msdn.microsoft.com/en-us/library/bb897401.aspx).
The recommended state for this setting is: `Success and Failure`.</t>
  </si>
  <si>
    <t>The setting 'Audit Application Group Management' is set to 'Success and Failure'</t>
  </si>
  <si>
    <t>The setting "Audit Application Group Management" is not set to "Success and Failure".</t>
  </si>
  <si>
    <t>HAU6</t>
  </si>
  <si>
    <t>HAU6: System does not audit changes to access control settings</t>
  </si>
  <si>
    <t>17.2</t>
  </si>
  <si>
    <t>17.2.1</t>
  </si>
  <si>
    <t>Auditing events in this category may be useful when investigating an incident.</t>
  </si>
  <si>
    <t>To establish the recommended configuration via GP, set the following UI path to `Success and Failure`:
Computer Configuration\Policies\Windows Settings\Security Settings\Advanced Audit Policy Configuration\Audit Policies\Account Management\Audit Application Group Management.</t>
  </si>
  <si>
    <t>CCE-38329-9</t>
  </si>
  <si>
    <t>Set the "Audit Application Group Management"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Policies\Account Management\Audit Application Group Management.</t>
  </si>
  <si>
    <t>WIN2012-144</t>
  </si>
  <si>
    <t>Set "Audit Computer Account Management" to "Success and Failure"</t>
  </si>
  <si>
    <t>This subcategory reports each event of computer account management, such as when a computer account is created, changed, deleted, renamed, disabled, or enabled. Events for this subcategory include:
- 4741: A computer account was created.
- 4742: A computer account was changed.
- 4743: A computer account was deleted.
The recommended state for this setting is: `Success and Failure`.</t>
  </si>
  <si>
    <t>The setting 'Audit Computer Account Management' is set to 'Success and Failure'</t>
  </si>
  <si>
    <t>The setting "Audit Computer Account Management" is not set to "Success and Failure".</t>
  </si>
  <si>
    <t>17.2.2</t>
  </si>
  <si>
    <t>To establish the recommended configuration via GP, set the following UI path to `Success and Failure`:
Computer Configuration\Policies\Windows Settings\Security Settings\Advanced Audit Policy Configuration\Audit Policies\Account Management\Audit Computer Account Management.</t>
  </si>
  <si>
    <t>CCE-38004-8</t>
  </si>
  <si>
    <t>Set the "Audit Computer Account Management"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Policies\Account Management\Audit Computer Account Management.</t>
  </si>
  <si>
    <t>WIN2012-145</t>
  </si>
  <si>
    <t>Set "Audit Other Account Management Events" to "Success and Failure"</t>
  </si>
  <si>
    <t>This subcategory reports other account management events. Events for this subcategory include:
- 4782: The password hash an account was accessed.
- 4793: The Password Policy Checking API was called.
The recommended state for this setting is: `Success and Failure`.</t>
  </si>
  <si>
    <t>The setting 'Audit Other Account Management Events' is set to 'Success and Failure'</t>
  </si>
  <si>
    <t>The setting "Audit Other Account Management Events" is not set to "Success and Failure".</t>
  </si>
  <si>
    <t>17.2.4</t>
  </si>
  <si>
    <t>To establish the recommended configuration via GP, set the following UI path to `Success and Failure`:
Computer Configuration\Policies\Windows Settings\Security Settings\Advanced Audit Policy Configuration\Audit Policies\Account Management\Audit Other Account Management Events.</t>
  </si>
  <si>
    <t>CCE-37855-4</t>
  </si>
  <si>
    <t>Set the "Audit Other Account Management Events"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Policies\Account Management\Audit Other Account Management Events.</t>
  </si>
  <si>
    <t>WIN2012-146</t>
  </si>
  <si>
    <t>Set "Audit Security Group Management" to "Success and Failure"</t>
  </si>
  <si>
    <t>This subcategory reports each event of security group management, such as when a security group is created, changed, or deleted or when a member is added to or removed from a security group. If you enable this Audit policy setting, administrators can track events to detect malicious, accidental, and authorized creation of security group accounts. Events for this subcategory include:
- 4727: A security-enabled global group was created.
- 4728: A member was added to a security-enabled global group.
- 4729: A member was removed from a security-enabled global group.
- 4730: A security-enabled global group was deleted.
- 4731: A security-enabled local group was created.
- 4732: A member was added to a security-enabled local group.
- 4733: A member was removed from a security-enabled local group.
- 4734: A security-enabled local group was deleted.
- 4735: A security-enabled local group was changed.
- 4737: A security-enabled global group was changed.
- 4754: A security-enabled universal group was created.
- 4755: A security-enabled universal group was changed.
- 4756: A member was added to a security-enabled universal group.
- 4757: A member was removed from a security-enabled universal group.
- 4758: A security-enabled universal group was deleted.
- 4764: A group's type was changed.
The recommended state for this setting is: `Success and Failure`.</t>
  </si>
  <si>
    <t>The setting 'Audit Security Group Management' is set to 'Success and Failure'</t>
  </si>
  <si>
    <t>The setting "Audit Security Group Management" is not set to "Success and Failure".</t>
  </si>
  <si>
    <t>17.2.5</t>
  </si>
  <si>
    <t>To establish the recommended configuration via GP, set the following UI path to `Success and Failure`:
Computer Configuration\Policies\Windows Settings\Security Settings\Advanced Audit Policy Configuration\Audit Policies\Account Management\Audit Security Group Management.</t>
  </si>
  <si>
    <t>CCE-38034-5</t>
  </si>
  <si>
    <t>Set the "Audit Security Group Management"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Policies\Account Management\Audit Security Group Management.</t>
  </si>
  <si>
    <t>WIN2012-147</t>
  </si>
  <si>
    <t>Set "Audit User Account Management" to "Success and Failure"</t>
  </si>
  <si>
    <t>This subcategory reports each event of user account management, such as when a user account is created, changed, or deleted; a user account is renamed, disabled, or enabled; or a password is set or changed. If you enable this Audit policy setting, administrators can track events to detect malicious, accidental, and authorized creation of user accounts. Events for this subcategory include:
- 4720: A user account was created.
- 4722: A user account was enabled.
- 4723: An attempt was made to change an account's password.
- 4724: An attempt was made to reset an account's password.
- 4725: A user account was disabled.
- 4726: A user account was deleted.
- 4738: A user account was changed.
- 4740: A user account was locked out.
- 4765: SID History was added to an account.
- 4766: An attempt to add SID History to an account failed.
- 4767: A user account was unlocked.
- 4780: The ACL was set on accounts which are members of administrators groups.
- 4781: The name of an account was changed:
- 4794: An attempt was made to set the Directory Services Restore Mode.
- 5376: Credential Manager credentials were backed up.
- 5377: Credential Manager credentials were restored from a backup.
The recommended state for this setting is: `Success and Failure`.</t>
  </si>
  <si>
    <t>The setting 'Audit User Account Management' is set to 'Success and Failure'</t>
  </si>
  <si>
    <t>The setting "Audit User Account Management" is not set to "Success and Failure".</t>
  </si>
  <si>
    <t>17.2.6</t>
  </si>
  <si>
    <t>To establish the recommended configuration via GP, set the following UI path to `Success and Failure`:
Computer Configuration\Policies\Windows Settings\Security Settings\Advanced Audit Policy Configuration\Audit Policies\Account Management\Audit User Account Management.</t>
  </si>
  <si>
    <t>CCE-37856-2</t>
  </si>
  <si>
    <t>Set the "Audit User Account Management"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Policies\Account Management\Audit User Account Management.</t>
  </si>
  <si>
    <t>WIN2012-148</t>
  </si>
  <si>
    <t>Set "Audit Process Creation" to "Success"</t>
  </si>
  <si>
    <t>This subcategory reports the creation of a process and the name of the program or user that created it. Events for this subcategory include:
- 4688: A new process has been created.
- 4696: A primary token was assigned to process.
Refer to Microsoft Knowledge Base article 947226: [Description of security events in Windows Vista and in Windows Server 2008](https://support.microsoft.com/en-us/kb/947226) for the most recent information about this setting.
The recommended state for this setting is: `Success`.</t>
  </si>
  <si>
    <t>The setting 'Audit Process Creation' is set to 'Success'</t>
  </si>
  <si>
    <t>The setting "Audit Process Creation" is not set to "Success".</t>
  </si>
  <si>
    <t>17.3</t>
  </si>
  <si>
    <t>17.3.1</t>
  </si>
  <si>
    <t>To establish the recommended configuration via GP, set the following UI path to `Success`:
Computer Configuration\Policies\Windows Settings\Security Settings\Advanced Audit Policy Configuration\Audit Policies\Detailed Tracking\Audit Process Creation.</t>
  </si>
  <si>
    <t>CCE-36059-4</t>
  </si>
  <si>
    <t>Set "Audit Process Creation" to "Success". One method to achieve the recommended configuration via Group Policy is to perform the following:
Set the following UI path to "Success": Computer Configuration\Policies\Windows Settings\Security Settings\Advanced Audit Policy Configuration\Audit Policies\Detailed Tracking\Audit Process Creation</t>
  </si>
  <si>
    <t>WIN2012-149</t>
  </si>
  <si>
    <t>Set "Audit Account Lockout" to "Success and Failure"</t>
  </si>
  <si>
    <t>This subcategory reports when a user's account is locked out as a result of too many failed logon attempts. Events for this subcategory include:
- 4625: An account failed to log on.
The recommended state for this setting is: `Success and Failure`.</t>
  </si>
  <si>
    <t>The setting 'Audit Account Lockout' is set to 'Success and Failure'</t>
  </si>
  <si>
    <t>The setting "Audit Account Lockout" is not set to 'Success and Failure'</t>
  </si>
  <si>
    <t>17.5</t>
  </si>
  <si>
    <t>17.5.1</t>
  </si>
  <si>
    <t>To establish the recommended configuration via GP, set the following UI path to `Success and Failure`:
Computer Configuration\Policies\Windows Settings\Security Settings\Advanced Audit Policy Configuration\Audit Policies\Logon/Logoff\Audit Account Lockout.</t>
  </si>
  <si>
    <t>CCE-37133-6</t>
  </si>
  <si>
    <t>Set "Audit Account Lockout"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Policies\Logon/Logoff\Audit Account Lockout.</t>
  </si>
  <si>
    <t>WIN2012-150</t>
  </si>
  <si>
    <t>Set "Audit Logoff" to "Success"</t>
  </si>
  <si>
    <t>This subcategory reports when a user logs off from the system. These events occur on the accessed computer. For interactive logons, the generation of these events occurs on the computer that is logged on to. If a network logon takes place to access a share, these events generate on the computer that hosts the accessed resource. If you configure this setting to No auditing, it is difficult or impossible to determine which user has accessed or attempted to access organization computers. Events for this subcategory include:
- 4634: An account was logged off.
- 4647: User initiated logoff.
The recommended state for this setting is: `Success`.</t>
  </si>
  <si>
    <t>The setting 'Audit Logoff' is set to 'Success'</t>
  </si>
  <si>
    <t>The setting "Audit Logoff" is not set to "Success".</t>
  </si>
  <si>
    <t>17.5.2</t>
  </si>
  <si>
    <t>To establish the recommended configuration via GP, set the following UI path to `Success`:
Computer Configuration\Policies\Windows Settings\Security Settings\Advanced Audit Policy Configuration\Audit Policies\Logon/Logoff\Audit Logoff.</t>
  </si>
  <si>
    <t>CCE-38237-4</t>
  </si>
  <si>
    <t>Set the "Audit Logoff" to "Success". One method to achieve the recommended configuration via Group Policy is to perform the following:
Set the following UI path to "Success": Computer Configuration\Policies\Windows Settings\Security Settings\Advanced Audit Policy Configuration\Audit Policies\Logon/Logoff\Audit Logoff.</t>
  </si>
  <si>
    <t>WIN2012-151</t>
  </si>
  <si>
    <t>Set "Audit Logon" to "Success and Failure"</t>
  </si>
  <si>
    <t>This subcategory reports when a user attempts to log on to the system. These events occur on the accessed computer. For interactive logons, the generation of these events occurs on the computer that is logged on to. If a network logon takes place to access a share, these events generate on the computer that hosts the accessed resource. If you configure this setting to No auditing, it is difficult or impossible to determine which user has accessed or attempted to access organization computers. Events for this subcategory include:
- 4624: An account was successfully logged on.
- 4625: An account failed to log on.
- 4648: A logon was attempted using explicit credentials.
- 4675: SIDs were filtered.
The recommended state for this setting is: `Success and Failure`.</t>
  </si>
  <si>
    <t>The setting 'Audit Logon' is set to 'Success and Failure'</t>
  </si>
  <si>
    <t>The setting "Audit Logon" is not set to "Success and Failure".</t>
  </si>
  <si>
    <t>17.5.3</t>
  </si>
  <si>
    <t>To establish the recommended configuration via GP, set the following UI path to `Success and Failure`:
Computer Configuration\Policies\Windows Settings\Security Settings\Advanced Audit Policy Configuration\Audit Policies\Logon/Logoff\Audit Logon.</t>
  </si>
  <si>
    <t>CCE-38036-0</t>
  </si>
  <si>
    <t>Set the "Audit Logon"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Policies\Logon/Logoff\Audit Logon.</t>
  </si>
  <si>
    <t>WIN2012-152</t>
  </si>
  <si>
    <t>Set "Audit Other Logon/Logoff Events" to "Success and Failure"</t>
  </si>
  <si>
    <t>This subcategory reports other logon/logoff-related events, such as Remote Desktop Services session disconnects and reconnects, using RunAs to run processes under a different account, and locking and unlocking a workstation. Events for this subcategory include:
- 4649: A replay attack was detected.
- 4778: A session was reconnected to a Window Station.
- 4779: A session was disconnected from a Window Station.
- 4800: The workstation was locked.
- 4801: The workstation was unlocked.
- 4802: The screen saver was invoked.
- 4803: The screen saver was dismissed.
- 5378: The requested credentials delegation was disallowed by policy.
- 5632: A request was made to authenticate to a wireless network.
- 5633: A request was made to authenticate to a wired network.
The recommended state for this setting is: `Success and Failure`.</t>
  </si>
  <si>
    <t>The setting 'Audit Other Logon/Logoff Events' is set to 'Success and Failure'</t>
  </si>
  <si>
    <t>The setting "Audit Other Logon/Logoff Events" is not set to "Success and Failure".</t>
  </si>
  <si>
    <t>17.5.4</t>
  </si>
  <si>
    <t>To establish the recommended configuration via GP, set the following UI path to `Success and Failure`:
Computer Configuration\Policies\Windows Settings\Security Settings\Advanced Audit Policy Configuration\Audit Policies\Logon/Logoff\Audit Other Logon/Logoff Events.</t>
  </si>
  <si>
    <t>CCE-36322-6</t>
  </si>
  <si>
    <t>Set the "Audit Other Logon/Logoff Events"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Policies\Logon/Logoff\Audit Other Logon/Logoff Events.</t>
  </si>
  <si>
    <t>WIN2012-153</t>
  </si>
  <si>
    <t>Set "Audit Special Logon" to "Success"</t>
  </si>
  <si>
    <t>This subcategory reports when a special logon is used. A special logon is a logon that has administrator-equivalent privileges and can be used to elevate a process to a higher level. Events for this subcategory include:
- 4964 : Special groups have been assigned to a new logon.
The recommended state for this setting is: `Success`.</t>
  </si>
  <si>
    <t>The setting 'Audit Special Logon' is set to 'Success'</t>
  </si>
  <si>
    <t>The setting "Audit Special Logon" is not set to "Success".</t>
  </si>
  <si>
    <t>17.5.5</t>
  </si>
  <si>
    <t>To establish the recommended configuration via GP, set the following UI path to `Success`:
Computer Configuration\Policies\Windows Settings\Security Settings\Advanced Audit Policy Configuration\Audit Policies\Logon/Logoff\Audit Special Logon.</t>
  </si>
  <si>
    <t>CCE-36266-5</t>
  </si>
  <si>
    <t>Set the "Audit Special Logon" to "Success". One method to achieve the recommended configuration via Group Policy is to perform the following:
Set the following UI path to "Success": Computer Configuration\Policies\Windows Settings\Security Settings\Advanced Audit Policy Configuration\Audit Policies\Logon/Logoff\Audit Special Logon.</t>
  </si>
  <si>
    <t>WIN2012-154</t>
  </si>
  <si>
    <t>Set "Audit Other Object Access Events" to "Success and Failure"</t>
  </si>
  <si>
    <t>This policy setting allows you to audit events generated by the management of task scheduler jobs or COM+ objects. 
For scheduler jobs, the following are audited:
- Job created.
- Job deleted.
- Job enabled.
- Job disabled.
- Job updated.
For COM+ objects, the following are audited:
- Catalog object added.
- Catalog object updated.
- Catalog object deleted.
The recommended state for this setting is: `Success and Failure`.</t>
  </si>
  <si>
    <t>The 'Audit Other Object Access Events' has been set to 'Success and Failure'.</t>
  </si>
  <si>
    <t>The 'Audit Other Object Access Events' has not been set to 'Success and Failure'.</t>
  </si>
  <si>
    <t>17.6</t>
  </si>
  <si>
    <t>17.6.1</t>
  </si>
  <si>
    <t>The unexpected creation of scheduled tasks and COM+ objects could potentially be an indication of malicious activity. Since these types of actions are generally low volume, it may be useful to capture them in the audit logs for use during an investigation.</t>
  </si>
  <si>
    <t>To establish the recommended configuration via GP, set the following UI path to `Success and Failure`:
Computer Configuration\Policies\Windows Settings\Security Settings\Advanced Audit Policy Configuration\Audit Policies\Object Access\Audit Other Object Access Events.</t>
  </si>
  <si>
    <t>CCE-37620-2</t>
  </si>
  <si>
    <t>Set "Audit Other Object Access Events"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Policies\Object Access\Audit Other Object Access Events.</t>
  </si>
  <si>
    <t>WIN2012-155</t>
  </si>
  <si>
    <t>Set "Audit Removable Storage" to "Success and Failure"</t>
  </si>
  <si>
    <t>This policy setting allows you to audit user attempts to access file system objects on a removable storage device. A security audit event is generated only for all objects for all types of access requested. If you configure this policy setting, an audit event is generated each time an account accesses a file system object on a removable storage. Success audits record successful attempts and Failure audits record unsuccessful attempts. If you do not configure this policy setting, no audit event is generated when an account accesses a file system object on a removable storage.
The recommended state for this setting is: `Success and Failure`.
**Note:** A Windows 8, Server 2012 (non-R2) or higher OS is required to access and set this value in Group Policy.</t>
  </si>
  <si>
    <t>The setting 'Audit Removable Storage' is set to 'Success and Failure'</t>
  </si>
  <si>
    <t>The setting "Audit Removable Storage" is not set to "Success and Failure".</t>
  </si>
  <si>
    <t>17.6.2</t>
  </si>
  <si>
    <t>Auditing removable storage may be useful when investigating an incident. For example, if an individual is suspected of copying sensitive information onto a USB drive.</t>
  </si>
  <si>
    <t>To establish the recommended configuration via GP, set the following UI path to `Success and Failure`:
Computer Configuration\Policies\Windows Settings\Security Settings\Advanced Audit Policy Configuration\Audit Policies\Object Access\Audit Removable Storage.</t>
  </si>
  <si>
    <t>CCE-37617-8</t>
  </si>
  <si>
    <t>Set the "Audit Removable Storage"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Policies\Object Access\Audit Removable Storage.</t>
  </si>
  <si>
    <t>WIN2012-156</t>
  </si>
  <si>
    <t>Set "Audit  Policy Change" to "Success and Failure"</t>
  </si>
  <si>
    <t>This subcategory reports changes in audit policy including SACL changes. Events for this subcategory include:
- 4715: The audit policy (SACL) on an object was changed.
- 4719: System audit policy was changed.
- 4902: The Per-user audit policy table was created.
- 4904: An attempt was made to register a security event source.
- 4905: An attempt was made to unregister a security event source.
- 4906: The CrashOnAuditFail value has changed.
- 4907: Auditing settings on object were changed.
- 4908: Special Groups Logon table modified.
- 4912: Per User Audit Policy was changed.
The recommended state for this setting is: `Success and Failure`.</t>
  </si>
  <si>
    <t>The setting 'Audit  Policy Change' is set to 'Success and Failure'</t>
  </si>
  <si>
    <t>The setting "Audit  Policy Change" is not set to "Success and Failure".</t>
  </si>
  <si>
    <t>17.7</t>
  </si>
  <si>
    <t>17.7.1</t>
  </si>
  <si>
    <t>To establish the recommended configuration via GP, set the following UI path to `Success and Failure`:
Computer Configuration\Policies\Windows Settings\Security Settings\Advanced Audit Policy Configuration\Audit Policies\Policy Change\Audit  Policy Change.</t>
  </si>
  <si>
    <t>CCE-38028-7</t>
  </si>
  <si>
    <t>Set the Audit  Policy Change"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Policies\Policy Change\Audit  Policy Change.</t>
  </si>
  <si>
    <t>WIN2012-157</t>
  </si>
  <si>
    <t>Set "Audit Authentication Policy Change" to "Success"</t>
  </si>
  <si>
    <t>This subcategory reports changes in authentication policy. Events for this subcategory include:
- 4706: A new trust was created to a domain.
- 4707: A trust to a domain was removed.
- 4713: Kerberos policy was changed.
- 4716: Trusted domain information was modified.
- 4717: System security access was granted to an account.
- 4718: System security access was removed from an account.
- 4739: Domain Policy was changed.
- 4864: A namespace collision was detected.
- 4865: A trusted forest information entry was added.
- 4866: A trusted forest information entry was removed.
- 4867: A trusted forest information entry was modified.
The recommended state for this setting is: `Success`.</t>
  </si>
  <si>
    <t>The setting 'Audit Authentication Policy Change' is set to 'Success'</t>
  </si>
  <si>
    <t>The setting "Audit Authentication Policy Change" is not set to "Success".</t>
  </si>
  <si>
    <t>17.7.2</t>
  </si>
  <si>
    <t>To establish the recommended configuration via GP, set the following UI path to `Success`:
Computer Configuration\Policies\Windows Settings\Security Settings\Advanced Audit Policy Configuration\Audit Policies\Policy Change\Audit Authentication Policy Change.</t>
  </si>
  <si>
    <t>CCE-38327-3</t>
  </si>
  <si>
    <t>Set the "Audit Authentication Policy Change" to "Success". One method to achieve the recommended configuration via Group Policy is to perform the following:
Set the following UI path to "Success": Computer Configuration\Policies\Windows Settings\Security Settings\Advanced Audit Policy Configuration\Audit Policies\Policy Change\Audit Authentication Policy Change.</t>
  </si>
  <si>
    <t>WIN2012-158</t>
  </si>
  <si>
    <t>Set "Audit Authorization Policy Change" to "Success"</t>
  </si>
  <si>
    <t>This subcategory reports changes in authorization policy. Events for this subcategory include:
- 4704: A user right was assigned.
- 4705: A user right was removed.
- 4706: A new trust was created to a domain.
- 4707: A trust to a domain was removed.
- 4714: Encrypted data recovery policy was changed.
The recommended state for this setting is: `Success`.</t>
  </si>
  <si>
    <t>The 'Audit Authorization Policy Change' has been set to 'Success and Failure'.</t>
  </si>
  <si>
    <t>The 'Audit Authorization Policy Change' has not been set to 'Success and Failure'.</t>
  </si>
  <si>
    <t>17.7.3</t>
  </si>
  <si>
    <t>To establish the recommended configuration via GP, set the following UI path to `Success`:
Computer Configuration\Policies\Windows Settings\Security Settings\Advanced Audit Policy Configuration\Audit Policies\Policy Change\Audit Authorization Policy Change.</t>
  </si>
  <si>
    <t>CCE-36320-0</t>
  </si>
  <si>
    <t>Set the "Audit Authorization Policy Change" to "Success". One method to achieve the recommended configuration via Group Policy is to perform the following:
Set the following UI path to "Success": Computer Configuration\Policies\Windows Settings\Security Settings\Advanced Audit Policy Configuration\Audit Policies\Policy Change\Audit Authorization Policy Change.</t>
  </si>
  <si>
    <t>WIN2012-159</t>
  </si>
  <si>
    <t>Set "Audit Sensitive Privilege Use" to "Success and Failure"</t>
  </si>
  <si>
    <t>This subcategory reports when a user account or service uses a sensitive privilege. A sensitive privilege includes the following user rights:
- Act as part of the operating system
- Back up files and directories
- Create a token object
- Debug programs
- Enable computer and user accounts to be trusted for delegation
- Generate security audits
- Impersonate a client after authentication
- Load and unload device drivers
- Manage auditing and security log
- Modify firmware environment values
- Replace a process-level token
- Restore files and directories
- Take ownership of files or other objects
Auditing this subcategory will create a high volume of events. Events for this subcategory include:
- 4672: Special privileges assigned to new logon.
- 4673: A privileged service was called.
- 4674: An operation was attempted on a privileged object.
The recommended state for this setting is: `Success and Failure`.</t>
  </si>
  <si>
    <t>The setting 'Audit Sensitive Privilege Use' is set to 'Success and Failure'</t>
  </si>
  <si>
    <t>The setting "Audit Sensitive Privilege Use" is not set to "Success and Failure".</t>
  </si>
  <si>
    <t>17.8</t>
  </si>
  <si>
    <t>17.8.1</t>
  </si>
  <si>
    <t>To establish the recommended configuration via GP, set the following UI path to `Success and Failure`:
Computer Configuration\Policies\Windows Settings\Security Settings\Advanced Audit Policy Configuration\Audit Policies\Privilege Use\Audit Sensitive Privilege Use.</t>
  </si>
  <si>
    <t>CCE-36267-3</t>
  </si>
  <si>
    <t>Set the "Audit Sensitive Privilege Use"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Policies\Privilege Use\Audit Sensitive Privilege Use.</t>
  </si>
  <si>
    <t>WIN2012-160</t>
  </si>
  <si>
    <t>Set "Audit IPsec Driver" to "Success and Failure"</t>
  </si>
  <si>
    <t>This subcategory reports on the activities of the Internet Protocol security (IPsec) driver. Events for this subcategory include:
- 4960: IPsec dropped an inbound packet that failed an integrity check. If this problem persists, it could indicate a network issue or that packets are being modified in transit to this computer. Verify that the packets sent from the remote computer are the same as those received by this computer. This error might also indicate interoperability problems with other IPsec implementations.
- 4961: IPsec dropped an inbound packet that failed a replay check. If this problem persists, it could indicate a replay attack against this computer.
- 4962: IPsec dropped an inbound packet that failed a replay check. The inbound packet had too low a sequence number to ensure it was not a replay.
- 4963: IPsec dropped an inbound clear text packet that should have been secured. This is usually due to the remote computer changing its IPsec policy without informing this computer. This could also be a spoofing attack attempt.
- 4965: IPsec received a packet from a remote computer with an incorrect Security Parameter Index (SPI). This is usually caused by malfunctioning hardware that is corrupting packets. If these errors persist, verify that the packets sent from the remote computer are the same as those received by this computer. This error may also indicate interoperability problems with other IPsec implementations. In that case, if connectivity is not impeded, then these events can be ignored.
- 5478: IPsec Services has started successfully.
- 5479: IPsec Services has been shut down successfully. The shutdown of IPsec Services can put the computer at greater risk of network attack or expose the computer to potential security risks.
- 5480: IPsec Services failed to get the complete list of network interfaces on the computer. This poses a potential security risk because some of the network interfaces may not get the protection provided by the applied IPsec filters. Use the IP Security Monitor snap-in to diagnose the problem.
- 5483: IPsec Services failed to initialize RPC server. IPsec Services could not be started.
- 5484: IPsec Services has experienced a critical failure and has been shut down. The shutdown of IPsec Services can put the computer at greater risk of network attack or expose the computer to potential security risks.
- 5485: IPsec Services failed to process some IPsec filters on a plug-and-play event for network interfaces. This poses a potential security risk because some of the network interfaces may not get the protection provided by the applied IPsec filters. Use the IP Security Monitor snap-in to diagnose the problem.
The recommended state for this setting is: `Success and Failure`.</t>
  </si>
  <si>
    <t>The setting 'Audit IPsec Driver' is set to 'Success and Failure'</t>
  </si>
  <si>
    <t>The setting "Audit IPsec Driver" is not set to "Success and Failure".</t>
  </si>
  <si>
    <t>17.9</t>
  </si>
  <si>
    <t>17.9.1</t>
  </si>
  <si>
    <t>To establish the recommended configuration via GP, set the following UI path to `Success and Failure`:
Computer Configuration\Policies\Windows Settings\Security Settings\Advanced Audit Policy Configuration\Audit Policies\System\Audit IPsec Driver.</t>
  </si>
  <si>
    <t>CCE-37853-9</t>
  </si>
  <si>
    <t>Set the "Audit IPsec Driver"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Policies\System\Audit IPsec Driver.</t>
  </si>
  <si>
    <t>WIN2012-161</t>
  </si>
  <si>
    <t>Set "Audit Other System Events" to "Success and Failure"</t>
  </si>
  <si>
    <t>This subcategory reports on other system events. Events for this subcategory include:
- 5024 : The Windows Firewall Service has started successfully.
- 5025 : The Windows Firewall Service has been stopped.
- 5027 : The Windows Firewall Service was unable to retrieve the security policy from the local storage. The service will continue enforcing the current policy.
- 5028 : The Windows Firewall Service was unable to parse the new security policy. The service will continue with currently enforced policy.
- 5029: The Windows Firewall Service failed to initialize the driver. The service will continue to enforce the current policy.
- 5030: The Windows Firewall Service failed to start.
- 5032: Windows Firewall was unable to notify the user that it blocked an application from accepting incoming connections on the network.
- 5033 : The Windows Firewall Driver has started successfully.
- 5034 : The Windows Firewall Driver has been stopped.
- 5035 : The Windows Firewall Driver failed to start.
- 5037 : The Windows Firewall Driver detected critical runtime error. Terminating.
- 5058: Key file operation.
- 5059: Key migration operation.
The recommended state for this setting is: `Success and Failure`.</t>
  </si>
  <si>
    <t>The setting 'Audit Other System Events' is set to 'Success and Failure'</t>
  </si>
  <si>
    <t>The setting "Audit Other System Events" is not set to "Success and Failure".</t>
  </si>
  <si>
    <t>17.9.2</t>
  </si>
  <si>
    <t>Capturing these audit events may be useful for identifying when the Windows Firewall is not performing as expected.</t>
  </si>
  <si>
    <t>To establish the recommended configuration via GP, set the following UI path to `Success and Failure`:
Computer Configuration\Policies\Windows Settings\Security Settings\Advanced Audit Policy Configuration\Audit Policies\System\Audit Other System Events.</t>
  </si>
  <si>
    <t>CCE-38030-3</t>
  </si>
  <si>
    <t>Set the "Audit Other System Events"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Policies\System\Audit Other System Events.</t>
  </si>
  <si>
    <t>WIN2012-162</t>
  </si>
  <si>
    <t>Set "Audit Security State Change" to "Success"</t>
  </si>
  <si>
    <t>This subcategory reports changes in security state of the system, such as when the security subsystem starts and stops. Events for this subcategory include:
- 4608: Windows is starting up.
- 4609: Windows is shutting down.
- 4616: The system time was changed.
- 4621: Administrator recovered system from CrashOnAuditFail. Users who are not administrators will now be allowed to log on. Some auditable activity might not have been recorded.
The recommended state for this setting is: `Success`.</t>
  </si>
  <si>
    <t>The setting "Audit Security State Change" is set to "Success"</t>
  </si>
  <si>
    <t>The setting "Audit Security State Change" is not set to "Success".</t>
  </si>
  <si>
    <t>17.9.3</t>
  </si>
  <si>
    <t>To establish the recommended configuration via GP, set the following UI path to `Success`:
Computer Configuration\Policies\Windows Settings\Security Settings\Advanced Audit Policy Configuration\Audit Policies\System\Audit Security State Change.</t>
  </si>
  <si>
    <t>CCE-38114-5</t>
  </si>
  <si>
    <t>Set the "Audit Security State Change" to "Success". One method to achieve the recommended configuration via Group Policy is to perform the following:
Set the following UI path to Success: Computer Configuration\Policies\Windows Settings\Security Settings\Advanced Audit Policy Configuration\Audit Policies\System\Audit Security State Change</t>
  </si>
  <si>
    <t>WIN2012-163</t>
  </si>
  <si>
    <t>Set "Audit Security System Extension" to "Success and Failure"</t>
  </si>
  <si>
    <t>This subcategory reports the loading of extension code such as authentication packages by the security subsystem. Events for this subcategory include:
- 4610: An authentication package has been loaded by the Local Security Authority.
- 4611: A trusted logon process has been registered with the Local Security Authority.
- 4614: A notification package has been loaded by the Security Account Manager.
- 4622: A security package has been loaded by the Local Security Authority.
- 4697: A service was installed in the system.
The recommended state for this setting is: `Success and Failure`.</t>
  </si>
  <si>
    <t>The setting 'Audit Security System Extension' is set to 'Success and Failure'</t>
  </si>
  <si>
    <t>The setting "Audit Security System Extension" is not set to "Success and Failure".</t>
  </si>
  <si>
    <t>17.9.4</t>
  </si>
  <si>
    <t>To establish the recommended configuration via GP, set the following UI path to `Success and Failure`:
Computer Configuration\Policies\Windows Settings\Security Settings\Advanced Audit Policy Configuration\Audit Policies\System\Audit Security System Extension.</t>
  </si>
  <si>
    <t>CCE-36144-4</t>
  </si>
  <si>
    <t>Set the "Audit Security System Extension"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Policies\System\Audit Security System Extension.</t>
  </si>
  <si>
    <t>WIN2012-164</t>
  </si>
  <si>
    <t>Set "Audit System Integrity" to "Success and Failure"</t>
  </si>
  <si>
    <t>This subcategory reports on violations of integrity of the security subsystem. Events for this subcategory include:
- 4612 : Internal resources allocated for the queuing of audit messages have been exhausted, leading to the loss of some audits.
- 4615 : Invalid use of LPC port.
- 4618 : A monitored security event pattern has occurred.
- 4816 : RPC detected an integrity violation while decrypting an incoming message.
- 5038 : Code integrity determined that the image hash of a file is not valid. The file could be corrupt due to unauthorized modification or the invalid hash could indicate a potential disk device error.
- 5056: A cryptographic self test was performed.
- 5057: A cryptographic primitive operation failed.
- 5060: Verification operation failed.
- 5061: Cryptographic operation.
- 5062: A kernel-mode cryptographic self test was performed.
The recommended state for this setting is: `Success and Failure`.</t>
  </si>
  <si>
    <t>The setting 'Audit System Integrity' is set to 'Success and Failure'</t>
  </si>
  <si>
    <t>The setting "Audit System Integrity" is not set to "Success and Failure".</t>
  </si>
  <si>
    <t>17.9.5</t>
  </si>
  <si>
    <t>To establish the recommended configuration via GP, set the following UI path to `Success and Failure:`
Computer Configuration\Policies\Windows Settings\Security Settings\Advanced Audit Policy Configuration\Audit Policies\System\Audit System Integrity.</t>
  </si>
  <si>
    <t>CCE-37132-8</t>
  </si>
  <si>
    <t>Set the "Audit System Integrity"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Policies\System\Audit System Integrity.</t>
  </si>
  <si>
    <t>WIN2012-165</t>
  </si>
  <si>
    <t>Set LAPS AdmPwd GPO Extension / CSE is installed (MS only)</t>
  </si>
  <si>
    <t>In May 2015, Microsoft released the Local Administrator Password Solution (LAPS) tool, which is free and supported software that allows an organization to automatically set randomized and unique local Administrator account passwords on domain-attached workstations and Member Servers. The passwords are stored in a confidential attribute of the domain computer account and can be retrieved from Active Directory by approved Sysadmins when needed.
The LAPS tool requires a small Active Directory Schema update in order to implement, as well as installation of a Group Policy Client Side Extension (CSE) on targeted computers. Please see the LAPS documentation for details.
LAPS supports Windows Vista or newer workstation OSes, and Server 2003 or newer server OSes. LAPS does not support standalone computers - they must be joined to a domain.
**Note:** Organizations that utilize 3rd-party commercial software to manage unique &amp; complex local Administrator passwords on domain members may opt to disregard these LAPS recommendations.
**Note #2:** LAPS is only designed to manage _local_ Administrator passwords, and is therefore not recommended (or supported) for use directly on Domain Controllers, which do not have a traditional local Administrator account. We strongly encourage you to only deploy the LAPS CSE and LAPS GPO settings to member servers and workstations.</t>
  </si>
  <si>
    <t>The LAPS AdmPwd GPO Extension / CSE can be verified to be installed by the presence of the following registry value:
HKEY_LOCAL_MACHINE\SOFTWARE\Microsoft\Windows NT\CurrentVersion\Winlogon\GPExtensions\{D76B9641-3288-4f75-942D-087DE603E3EA}:DllName.</t>
  </si>
  <si>
    <t>The LAPS AdmPwd GPO Extension / CSE has been installed.</t>
  </si>
  <si>
    <t>The LAPS AdmPwd GPO Extension / CSE has not been installed.</t>
  </si>
  <si>
    <t>18.2</t>
  </si>
  <si>
    <t>18.2.1</t>
  </si>
  <si>
    <t>Due to the difficulty in managing local Administrator passwords, many organizations choose to use the same password on all workstations and/or Member Servers when deploying them. This creates a serious attack surface security risk because if an attacker manages to compromise one system and learn the password to its local Administrator account, then they can leverage that account to instantly gain access to all other computers that also use that password for their local Administrator account.</t>
  </si>
  <si>
    <t>In order to utilize LAPS, a minor Active Directory Schema update is required, and a Group Policy Client Side Extension (CSE) must be installed on each managed computer. When LAPS is installed, the file `AdmPwd.dll` must be present in the following location and registered in Windows (the LAPS AdmPwd GPO Extension / CSE installation does this for you):
C:\Program Files\LAPS\CSE\AdmPwd.dll.</t>
  </si>
  <si>
    <t>No impact. When installed and registered properly, `AdmPwd.dll` takes no action unless given appropriate GPO commands during Group Policy refresh. It is not a memory-resident agent or service.
In a disaster recovery scenario where Active Directory is not available, the local Administrator password will not be retrievable and a local password reset using a tool (such as Microsoft's Disaster and Recovery Toolset (DaRT) Recovery Image) may be necessary.</t>
  </si>
  <si>
    <t>Set LAPS AdmPwd GPO Extension / CSE is installed. In order to utilize LAPS, a minor Active Directory Schema update is required, and a Group Policy Client Side Extension (CSE) must be installed on each managed computer. When LAPS is installed, the file `AdmPwd.dll` must be present in the following location and registered in Windows (the LAPS AdmPwd GPO Extension / CSE installation does this for you):
C:\Program Files\LAPS\CSE\AdmPwd.dll.</t>
  </si>
  <si>
    <t>WIN2012-166</t>
  </si>
  <si>
    <t>Set "Do not allow password expiration time longer than required by policy" to "Enabled" (MS only)</t>
  </si>
  <si>
    <t>In May 2015, Microsoft released the Local Administrator Password Solution (LAPS) tool, which is free and supported software that allows an organization to automatically set randomized and unique local Administrator account passwords on domain-attached workstations and Member Servers. The passwords are stored in a confidential attribute of the domain computer account and can be retrieved from Active Directory by approved Sysadmins when needed.
The LAPS tool requires a small Active Directory Schema update in order to implement, as well as installation of a Group Policy Client Side Extension (CSE) on targeted computers. Please see the LAPS documentation for details.
LAPS supports Windows Vista or newer workstation OSes, and Server 2003 or newer server OSes. LAPS does not support standalone computers - they must be joined to a domain.
The recommended state for this setting is: `Enabled`.
**Note:** Organizations that utilize 3rd-party commercial software to manage unique &amp; complex local Administrator passwords on domain members may opt to disregard these LAPS recommendations.
**Note #2:** LAPS is only designed to manage _local_ Administrator passwords, and is therefore not recommended (or supported) for use directly on Domain Controllers, which do not have a traditional local Administrator account. We strongly encourage you to only deploy the LAPS CSE and LAPS GPO settings to member servers and workstations.
**Note #2:** LAPS is only designed to manage _local_ Administrator passwords, and is therefore not recommended (or supported) for use directly on Domain Controllers, which do not have a traditional local Administrator account. We strongly encourage you to only deploy the LAPS CSE and LAPS GPO settings to member servers and workstations.</t>
  </si>
  <si>
    <t>Navigate to the UI Path articulated in the Remediation section and confirm it is set as prescribed. This group policy setting is backed by the following registry location:
HKEY_LOCAL_MACHINE\SOFTWARE\Policies\Microsoft Service\AdmPwd:PwdExpirationProtectionEnabled.</t>
  </si>
  <si>
    <t>The "Do not allow password expiration time longer than required by policy" has been set to enable.</t>
  </si>
  <si>
    <t>The "Do not allow password expiration time longer than required by policy" has not been set to enable.</t>
  </si>
  <si>
    <t>18.2.2</t>
  </si>
  <si>
    <t>To establish the recommended configuration via GP, set the following UI path to `Enabled`:
Computer Configuration\Policies\Administrative Templates\LAPS\Do not allow password expiration time longer than required by policy.</t>
  </si>
  <si>
    <t>Planned password expiration longer than password age dictated by "Password Settings" policy is NOT allowed.</t>
  </si>
  <si>
    <t>Enable the "Do not allow password expiration time longer than required by policy". One method to achieve the recommended configuration via GP:
Set the following UI path to `Enabled`: Computer Configuration\Policies\Administrative Templates\LAPS\Do not allow password expiration time longer than required by policy.</t>
  </si>
  <si>
    <t>WIN2012-167</t>
  </si>
  <si>
    <t>Set "Enable Local Admin Password Management" to "Enabled" (MS only)</t>
  </si>
  <si>
    <t>In May 2015, Microsoft released the Local Administrator Password Solution (LAPS) tool, which is free and supported software that allows an organization to automatically set randomized and unique local Administrator account passwords on domain-attached workstations and Member Servers. The passwords are stored in a confidential attribute of the domain computer account and can be retrieved from Active Directory by approved Sysadmins when needed.
The LAPS tool requires a small Active Directory Schema update in order to implement, as well as installation of a Group Policy Client Side Extension (CSE) on targeted computers. Please see the LAPS documentation for details.
LAPS supports Windows Vista or newer workstation OSes, and Server 2003 or newer server OSes. LAPS does not support standalone computers - they must be joined to a domain.
The recommended state for this setting is: `Enabled`.
**Note:** Organizations that utilize 3rd-party commercial software to manage unique &amp; complex local Administrator passwords on domain members may opt to disregard these LAPS recommendations.
**Note #2:** LAPS is only designed to manage _local_ Administrator passwords, and is therefore not recommended (or supported) for use directly on Domain Controllers, which do not have a traditional local Administrator account. We strongly encourage you to only deploy the LAPS CSE and LAPS GPO settings to member servers and workstations.</t>
  </si>
  <si>
    <t>Navigate to the UI Path articulated in the Remediation section and confirm it is set as prescribed. This group policy setting is backed by the following registry location:
HKEY_LOCAL_MACHINE\SOFTWARE\Policies\Microsoft Services\AdmPwd:AdmPwdEnabled.</t>
  </si>
  <si>
    <t xml:space="preserve">The 'Enable Local Admin Password Management' has been enabled.
</t>
  </si>
  <si>
    <t xml:space="preserve">The 'Enable Local Admin Password Management' has not been enabled.
</t>
  </si>
  <si>
    <t>18.2.3</t>
  </si>
  <si>
    <t>To establish the recommended configuration via GP, set the following UI path to `Enabled`:
Computer Configuration\Policies\Administrative Templates\LAPS\Enable Local Admin Password Management.</t>
  </si>
  <si>
    <t>The local administrator password is managed (provided that the LAPS AdmPwd GPO Extension / CSE is installed on the target computer (see Rule 18.2.1), the Active Directory domain schema and account permissions have been properly configured on the domain).
In a disaster recovery scenario where Active Directory is not available, the local Administrator password will not be retrievable and a local password reset using a tool (such as Microsoft's Disaster and Recovery Toolset (DaRT) Recovery Image) may be necessary.</t>
  </si>
  <si>
    <t>Enable the "Enable Local Admin Password Management". One method to achieve the recommended configuration via GP:
Set the following UI path to `Enabled`: Computer Configuration\Policies\Administrative Templates\LAPS\Enable Local Admin Password Management.</t>
  </si>
  <si>
    <t>WIN2012-168</t>
  </si>
  <si>
    <t>Set "Password Settings: Password Complexity" to "Enabled: Large letters + small letters + numbers + special characters" (MS only)</t>
  </si>
  <si>
    <t>In May 2015, Microsoft released the Local Administrator Password Solution (LAPS) tool, which is free and supported software that allows an organization to automatically set randomized and unique local Administrator account passwords on domain-attached workstations and Member Servers. The passwords are stored in a confidential attribute of the domain computer account and can be retrieved from Active Directory by approved Sysadmins when needed.
The LAPS tool requires a small Active Directory Schema update in order to implement, as well as installation of a Group Policy Client Side Extension (CSE) on targeted computers. Please see the LAPS documentation for details.
LAPS supports Windows Vista or newer workstation OSes, and Server 2003 or newer server OSes. LAPS does not support standalone computers - they must be joined to a domain.
The recommended state for this setting is: `Enabled: Large letters + small letters + numbers + special characters`.
**Note:** Organizations that utilize 3rd-party commercial software to manage unique &amp; complex local Administrator passwords on domain members may opt to disregard these LAPS recommendations.
**Note #2:** LAPS is only designed to manage _local_ Administrator passwords, and is therefore not recommended (or supported) for use directly on Domain Controllers, which do not have a traditional local Administrator account. We strongly encourage you to only deploy the LAPS CSE and LAPS GPO settings to member servers and workstations.</t>
  </si>
  <si>
    <t>Navigate to the UI Path articulated in the Remediation section and confirm it is set as prescribed. This group policy setting is backed by the following registry location:
HKEY_LOCAL_MACHINE\SOFTWARE\Policies\Microsoft Services\AdmPwd:PasswordComplexity.</t>
  </si>
  <si>
    <t xml:space="preserve">Complexity requirements have been enabled for passwords. </t>
  </si>
  <si>
    <t xml:space="preserve">Complexity requirements have not been enabled for passwords. </t>
  </si>
  <si>
    <t>18.2.4</t>
  </si>
  <si>
    <t>To establish the recommended configuration via GP, set the following UI path to `Enabled`, and configure the `Password Complexity` option to `Large letters + small letters + numbers + special characters`:
Computer Configuration\Policies\Administrative Templates\LAPS\Password Settings.</t>
  </si>
  <si>
    <t>LAPS-generated passwords will be required to contain large letters + small letters + numbers + special characters.</t>
  </si>
  <si>
    <t>Set "Password Settings: Password Complexity" to "Enabled: Large letters + small letters + numbers + special characters". One method to achieve the recommended configuration via GP:
Set the following UI path to `Enabled`, and configure the `Password Complexity` option to `Large letters + small letters + numbers + special characters`: Computer Configuration\Policies\Administrative Templates\LAPS\Password Settings.</t>
  </si>
  <si>
    <t>WIN2012-169</t>
  </si>
  <si>
    <t>Set "Password Settings: Password Length" to "Enabled: 14 or more" (MS only)</t>
  </si>
  <si>
    <t>In May 2014, Microsoft released the Local Administrator Password Solution (LAPS) tool, which is free and supported software that allows an organization to automatically set randomized and unique local Administrator account passwords on domain-attached workstations and Member Servers. The passwords are stored in a confidential attribute of the domain computer account and can be retrieved from Active Directory by approved Sysadmins when needed.
The LAPS tool requires a small Active Directory Schema update in order to implement, as well as installation of a Group Policy Client Side Extension (CSE) on targeted computers. Please see the LAPS documentation for details.
LAPS support Windows Vista or newer workstation OSes, and Server 2003 or newer server OSes. LAPS does not support standalone computers - they must be joined to a domain.
The recommended state for this setting is: `Enabled: 14 or more`.
**Note:** Organizations that utilize 3rd-party commercial software to manage unique &amp; complex local Administrator passwords on domain members may opt to disregard these LAPS recommendations.
**Note #2:** LAPS is only designed to manage _local_ Administrator passwords, and is therefore not recommended (or supported) for use directly on Domain Controllers, which do not have a traditional local Administrator account. We strongly encourage you to only deploy the LAPS CSE and LAPS GPO settings to member servers and workstations.</t>
  </si>
  <si>
    <t>Navigate to the UI Path articulated in the Remediation section and confirm it is set as prescribed. This group policy setting is backed by the following registry location:
HKEY_LOCAL_MACHINE\SOFTWARE\Policies\Microsoft Services\AdmPwd:PasswordLength.</t>
  </si>
  <si>
    <t>The 'Password Settings: Password Length' has been set to '14 or more character(s).'</t>
  </si>
  <si>
    <t>The 'Password Settings: Password Length' has not been set to '14 or more character(s).'</t>
  </si>
  <si>
    <t>Updated from "8" to "14" to meet IRS Requirements.</t>
  </si>
  <si>
    <t>18.2.5</t>
  </si>
  <si>
    <t>To establish the recommended configuration via GP, set the following UI path to `Enabled`, and configure the `Password Length` option to `14 or more`:
Computer Configuration\Policies\Administrative Templates\LAPS\Password Settings.</t>
  </si>
  <si>
    <t>LAPS-generated passwords will be required to have a length of 15 characters (or more, if selected).</t>
  </si>
  <si>
    <t>Set "Password Settings: Password Length" to "Enabled: 14 or more". One method to achieve the recommended configuration via GP:
Set the following UI path to `Enabled`, and configure the `Password Length` option to `14 or more`: Computer Configuration\Policies\Administrative Templates\LAPS\Password Settings.</t>
  </si>
  <si>
    <t>WIN2012-170</t>
  </si>
  <si>
    <t>Set "Password Settings: Password Age (Days)" to "Enabled: 30 or fewer" (MS only)</t>
  </si>
  <si>
    <t>In May 2015, Microsoft released the Local Administrator Password Solution (LAPS) tool, which is free and supported software that allows an organization to automatically set randomized and unique local Administrator account passwords on domain-attached workstations and Member Servers. The passwords are stored in a confidential attribute of the domain computer account and can be retrieved from Active Directory by approved Sysadmins when needed.
The LAPS tool requires a small Active Directory Schema update in order to implement, as well as installation of a Group Policy Client Side Extension (CSE) on targeted computers. Please see the LAPS documentation for details.
LAPS supports Windows Vista or newer workstation OSes, and Server 2003 or newer server OSes. LAPS does not support standalone computers - they must be joined to a domain.
The recommended state for this setting is: `Enabled: 30 or fewer`.
**Note:** Organizations that utilize 3rd-party commercial software to manage unique &amp; complex local Administrator passwords on domain members may opt to disregard these LAPS recommendations.
**Note #2:** LAPS is only designed to manage _local_ Administrator passwords, and is therefore not recommended (or supported) for use directly on Domain Controllers, which do not have a traditional local Administrator account. We strongly encourage you to only deploy the LAPS CSE and LAPS GPO settings to member servers and workstations.</t>
  </si>
  <si>
    <t xml:space="preserve">Navigate to the UI Path articulated in the Remediation section and confirm it is set as prescribed. This group policy setting is backed by the following registry location:
HKEY_LOCAL_MACHINE\SOFTWARE\Policies\Microsoft Services\AdmPwd:PasswordAgeDays
</t>
  </si>
  <si>
    <t>The Set 'Password Settings: Password Age (Days)' has been enabled to 30 or fewer.</t>
  </si>
  <si>
    <t>The Set 'Password Settings: Password Age (Days)' has not been enabled to 30 or fewer.</t>
  </si>
  <si>
    <t>18.2.6</t>
  </si>
  <si>
    <t>To establish the recommended configuration via GP, set the following UI path to `Enabled`, and configure the `Password Age (Days)` option to `30 or fewer`:
Computer Configuration\Policies\Administrative Templates\LAPS\Password Settings.</t>
  </si>
  <si>
    <t>LAPS-generated passwords will be required to have a maximum age of 30 days (or fewer, if selected).</t>
  </si>
  <si>
    <t>Set "Password Settings: Password Age (Days)" to "Enabled: 30 or fewer". One method to achieve the recommended configuration via GP:
Set the following UI path to `Enabled`, and configure the `Password Age (Days)` option to `30 or fewer`: Computer Configuration\Policies\Administrative Templates\LAPS\Password Setting.</t>
  </si>
  <si>
    <t>WIN2012-171</t>
  </si>
  <si>
    <t>Set "Apply UAC restrictions to local accounts on network logons" to "Enabled" (MS only)</t>
  </si>
  <si>
    <t>This setting controls whether local accounts can be used for remote administration via network logon (e.g., NET USE, connecting to C$, etc.). Local accounts are at high risk for credential theft when the same account and password is configured on multiple systems. Enabling this policy significantly reduces that risk.
**Enabled:** Applies UAC token-filtering to local accounts on network logons. Membership in powerful group such as Administrators is disabled and powerful privileges are removed from the resulting access token. This configures the `LocalAccountTokenFilterPolicy` registry value to `0`. This is the default behavior for Windows.
**Disabled:** Allows local accounts to have full administrative rights when authenticating via network logon, by configuring the `LocalAccountTokenFilterPolicy` registry value to `1`.
For more information about local accounts and credential theft, review the "[Mitigating Pass-the-Hash (PtH) Attacks and Other Credential Theft Techniques](http://www.microsoft.com/en-us/download/details.aspx?id=36036)" documents.
For more information about `LocalAccountTokenFilterPolicy`, see Microsoft Knowledge Base article 951016: [Description of User Account Control and remote restrictions in Windows Vista](https://support.microsoft.com/en-us/kb/951016).
The recommended state for this setting is: `Enabled`.</t>
  </si>
  <si>
    <t xml:space="preserve">Navigate to the UI Path articulated in the Remediation section and confirm it is set as prescribed. This group policy setting is backed by the following registry location:
HKEY_LOCAL_MACHINE\SOFTWARE\Microsoft\Windows\CurrentVersion\Policies\System:LocalAccountTokenFilterPolicy
</t>
  </si>
  <si>
    <t xml:space="preserve">The 'Apply UAC restrictions to local accounts on network logons' option has been enabled. </t>
  </si>
  <si>
    <t xml:space="preserve">The Apply UAC restrictions to local accounts on network logons option has not been enabled. </t>
  </si>
  <si>
    <t>18.3</t>
  </si>
  <si>
    <t>18.3.1</t>
  </si>
  <si>
    <t>Local accounts are at high risk for credential theft when the same account and password is configured on multiple systems. Ensuring this policy is Enabled significantly reduces that risk.</t>
  </si>
  <si>
    <t>To establish the recommended configuration via GP, set the following UI path to `Enabled`:
Computer Configuration\Policies\Administrative Templates\MS Security Guide\Apply UAC restrictions to local accounts on network logons.</t>
  </si>
  <si>
    <t>CCE-37069-2</t>
  </si>
  <si>
    <t>Enable the "Apply UAC restrictions to local accounts on network logons". One method to achieve the recommended configuration via GP:
Set the following UI path to `Enabled`: Computer Configuration\Policies\Administrative Templates\MS Security Guide\Apply UAC restrictions to local accounts on network logons.</t>
  </si>
  <si>
    <t>WIN2012-172</t>
  </si>
  <si>
    <t>Set "Configure SMB v1 client" to "Enabled: Bowser, MRxSmb20, NSI"</t>
  </si>
  <si>
    <t>This setting configures the dependencies for the Lanman Workstation service - since disabling the Server Message Block version 1 (SMBv1) protocol is recommended, therefore the `MRxSmb10` dependency, which is used only by SMBv1, should no longer be configured.
The recommended state for this setting is: `Enabled: Bowser, MRxSmb20, NSI`.
**Note:** Do not, _under any circumstances_, configure this setting as `Disabled`, as doing so will delete the underlying registry entry altogether, which will cause serious problems.</t>
  </si>
  <si>
    <t xml:space="preserve">Navigate to the UI Path articulated in the Remediation section and confirm it is set as prescribed. This group policy setting is backed by the following registry location:
HKEY_LOCAL_MACHINE\SYSTEM\CurrentControlSet\Services\LanmanWorkstation:DependOnService
</t>
  </si>
  <si>
    <t>The "Configure SMB v1 client" has been set to "Enabled: Bowser, MRxSmb20, NSI".</t>
  </si>
  <si>
    <t>The "Configure SMB v1 client" has not been set to "Enabled: Bowser, MRxSmb20, NSI".</t>
  </si>
  <si>
    <t>HCM10</t>
  </si>
  <si>
    <t>HCM10: System has unneeded functionality installed</t>
  </si>
  <si>
    <t>18.3.2</t>
  </si>
  <si>
    <t>Since September 2016, Microsoft has strongly encouraged that SMBv1 be disabled and no longer used on modern networks, as it is a 30 year old design that is much more vulnerable to attacks then much newer designs such as SMBv2 and SMBv3.
More information on this can be found at the following links:
[Stop using SMB1 | Storage at Microsoft](https://blogs.technet.microsoft.com/filecab/2016/09/16/stop-using-smb1/)
[Disable SMB v1 in Managed Environments with Group Policy – "Stay Safe" Cyber Security Blog](https://blogs.technet.microsoft.com/staysafe/2017/05/17/disable-smb-v1-in-managed-environments-with-ad-group-policy/)
[Disabling SMBv1 through Group Policy – Microsoft Security Guidance blog](https://blogs.technet.microsoft.com/secguide/2017/06/15/disabling-smbv1-through-group-policy/)</t>
  </si>
  <si>
    <t>To establish the recommended configuration via GP, set the following UI path to `Enabled: Bowser, MRxSmb20, NSI`:
Computer Configuration\Policies\Administrative Templates\MS Security Guide\Configure SMB v1 client.</t>
  </si>
  <si>
    <t>Some legacy OSes (e.g. Windows XP, Server 2003 or older), applications and appliances may no longer be able to communicate with the system once SMBv1 is disabled. We recommend careful testing be performed to determine the impact prior to configuring this as a widespread control, where possible, remediate any incompatibilities found. Microsoft is also maintaining a thorough (although not comprehensive) list of known SMBv1 incompatibilities at this link: [SMB1 Product Clearinghouse | Storage at Microsoft](https://blogs.technet.microsoft.com/filecab/2017/06/01/smb1-product-clearinghouse/)</t>
  </si>
  <si>
    <t>Set "Configure SMB v1 client" to "Enabled: Bowser, MRxSmb20, NSI". One method to achieve the recommended configuration via Group Policy is to perform the following:
Set the following UI path to `Enabled: Bowser, MRxSmb20, NSI`: Computer Configuration\Policies\Administrative Templates\MS Security Guide\Configure SMB v1 client.</t>
  </si>
  <si>
    <t>WIN2012-173</t>
  </si>
  <si>
    <t>Set "Configure SMB v1 client driver" to "Enabled: Disable driver"</t>
  </si>
  <si>
    <t>This setting configures the start type for the Server Message Block version 1 (SMBv1) client driver service (`MRxSmb10`), which is recommended to be disabled.
The recommended state for this setting is: `Enabled: Disable driver`.
**Note:** Do not, _under any circumstances_, configure this overall setting as `Disabled`, as doing so will delete the underlying registry entry altogether, which will cause serious problems.</t>
  </si>
  <si>
    <t xml:space="preserve">Navigate to the UI Path articulated in the Remediation section and confirm it is set as prescribed. This group policy setting is backed by the following registry location:
HKEY_LOCAL_MACHINE\SYSTEM\CurrentControlSet\Services\mrxsmb10:Start
</t>
  </si>
  <si>
    <t>The 'Configure SMB v1 client driver' has been set to disabled.</t>
  </si>
  <si>
    <t>The Configure SMB v1 client driver has not been set to disabled.</t>
  </si>
  <si>
    <t>18.3.3</t>
  </si>
  <si>
    <t>To establish the recommended configuration via GP, set the following UI path to `Enabled: Disable driver`:
Computer Configuration\Policies\Administrative Templates\MS Security Guide\Configure SMB v1 client driver.</t>
  </si>
  <si>
    <t>Some legacy OSes (e.g. Windows XP, Server 2003 or older), applications and appliances may no longer be able to communicate with the system once SMBv1 is disabled. We recommend careful testing be performed to determine the impact prior to configuring this as a widespread control, and where possible, remediate any incompatibilities found with the vendor of the incompatible system. Microsoft is also maintaining a thorough (although not comprehensive) list of known SMBv1 incompatibilities at this link: [SMB1 Product Clearinghouse | Storage at Microsoft](https://blogs.technet.microsoft.com/filecab/2017/06/01/smb1-product-clearinghouse/)</t>
  </si>
  <si>
    <t>Set "Configure SMB v1 client driver" to "Enabled: Disable driver". One method to achieve the recommended configuration via GP:
Set the following UI path to `Enabled: Disable driver`: Computer Configuration\Policies\Administrative Templates\MS Security Guide\Configure SMB v1 client driver.</t>
  </si>
  <si>
    <t>WIN2012-174</t>
  </si>
  <si>
    <t>Set "Configure SMB v1 server" to "Disabled"</t>
  </si>
  <si>
    <t>This setting configures the server-side processing of the Server Message Block version 1 (SMBv1) protocol. 
The recommended state for this setting is: `Disabled`.</t>
  </si>
  <si>
    <t xml:space="preserve">Navigate to the UI Path articulated in the Remediation section and confirm it is set as prescribed. This group policy setting is backed by the following registry location:
HKEY_LOCAL_MACHINE\SYSTEM\CurrentControlSet\Services\LanmanServer\Parameters:SMB1
</t>
  </si>
  <si>
    <t>The 'Configure SMB v1 server' has been set to disabled.</t>
  </si>
  <si>
    <t>The Configure SMB v1 server has not been set to disabled.</t>
  </si>
  <si>
    <t>18.3.4</t>
  </si>
  <si>
    <t>To establish the recommended configuration via GP, set the following UI path to `Disabled`:
Computer Configuration\Policies\Administrative Templates\MS Security Guide\Configure SMB v1 server.</t>
  </si>
  <si>
    <t>Disable the "Configure SMB v1 server". One method to achieve the recommended configuration via GP:
Set the following UI path to `Disabled`: Computer Configuration\Policies\Administrative Templates\MS Security Guide\Configure SMB v1 server.</t>
  </si>
  <si>
    <t>WIN2012-175</t>
  </si>
  <si>
    <t>Set "Enable Structured Exception Handling Overwrite Protection (SEHOP)" to "Enabled"</t>
  </si>
  <si>
    <t>Windows includes support for Structured Exception Handling Overwrite Protection (SEHOP). We recommend enabling this feature to improve the security profile of the computer.
The recommended state for this setting is: `Enabled`.</t>
  </si>
  <si>
    <t xml:space="preserve">Navigate to the UI Path articulated in the Remediation section and confirm it is set as prescribed. This group policy setting is backed by the following registry location:
HKEY_LOCAL_MACHINE\SYSTEM\CurrentControlSet\Control\Session Manager\kernel:DisableExceptionChainValidation
</t>
  </si>
  <si>
    <t>The 'Enable Structured Exception Handling Overwrite Protection (SEHOP)' has been set to enabled.</t>
  </si>
  <si>
    <t>The Enable Structured Exception Handling Overwrite Protection (SEHOP) has not been set to enabled.</t>
  </si>
  <si>
    <t>18.3.5</t>
  </si>
  <si>
    <t>This feature is designed to block exploits that use the Structured Exception Handler (SEH) overwrite technique. This protection mechanism is provided at run-time. Therefore, it helps protect applications regardless of whether they have been compiled with the latest improvements, such as the /SAFESEH option.</t>
  </si>
  <si>
    <t>To establish the recommended configuration via GP, set the following UI path to `Enabled`:
Computer Configuration\Policies\Administrative Templates\MS Security Guide\Enable Structured Exception Handling Overwrite Protection (SEHOP).</t>
  </si>
  <si>
    <t>After you enable SEHOP, existing versions of Cygwin, Skype, and Armadillo-protected applications may not work correctly.</t>
  </si>
  <si>
    <t>Enable the "Enable Structured Exception Handling Overwrite Protection (SEHOP)". One method to achieve the recommended configuration via GP:
Set the following UI path to `Enabled`: Computer Configuration\Policies\Administrative Templates\MS Security Guide\Enable Structured Exception Handling Overwrite Protection (SEHOP).</t>
  </si>
  <si>
    <t>WIN2012-176</t>
  </si>
  <si>
    <t>Set "WDigest Authentication" to "Disabled"</t>
  </si>
  <si>
    <t>When WDigest authentication is enabled, Lsass.exe retains a copy of the user's plaintext password in memory, where it can be at risk of theft. If this setting is not configured, WDigest authentication is disabled in Windows 8.1 and in Windows Server 2012 R2; it is enabled by default in earlier versions of Windows and Windows Server.
For more information about local accounts and credential theft, review the "[Mitigating Pass-the-Hash (PtH) Attacks and Other Credential Theft Techniques](http://www.microsoft.com/en-us/download/details.aspx?id=36036)" documents.
For more information about `UseLogonCredential`, see Microsoft Knowledge Base article 2871997: [Microsoft Security Advisory Update to improve credentials protection and management May 13, 2014](https://support.microsoft.com/en-us/kb/2871997).
The recommended state for this setting is: `Disabled`.</t>
  </si>
  <si>
    <t xml:space="preserve">Navigate to the UI Path articulated in the Remediation section and confirm it is set as prescribed. This group policy setting is backed by the following registry location:
HKEY_LOCAL_MACHINE\SYSTEM\CurrentControlSet\Control\SecurityProviders\WDigest:UseLogonCredential
</t>
  </si>
  <si>
    <t>The setting 'WDigest Authentication' is set to 'Disabled'</t>
  </si>
  <si>
    <t>The setting "WDigest Authentication" is not set to "Disabled".</t>
  </si>
  <si>
    <t>HPW21</t>
  </si>
  <si>
    <t>HPW21: Passwords are allowed to be stored unencrypted in config files</t>
  </si>
  <si>
    <t>18.3.6</t>
  </si>
  <si>
    <t>Preventing the plaintext storage of credentials in memory may reduce opportunity for credential theft.</t>
  </si>
  <si>
    <t>To establish the recommended configuration via GP, set the following UI path to `Disabled`:
Computer Configuration\Policies\Administrative Templates\MS Security Guide\WDigest Authentication (disabling may require KB2871997).</t>
  </si>
  <si>
    <t>None - this is also the default configuration for Server 2012 R2 and newer.</t>
  </si>
  <si>
    <t>CCE-38444-6</t>
  </si>
  <si>
    <t>Set "WDigest Authentication" to "Disabled".  One method to achieve the recommended configuration via Group Policy is to perform the following:
Set the following UI path to "Disabled": Computer Configuration\Policies\Administrative Templates\SCM: Pass the Hash Mitigations\WDigest Authentication (disabling may require KB2871997).</t>
  </si>
  <si>
    <t>WIN2012-177</t>
  </si>
  <si>
    <t>Set "MSS: (AutoAdminLogon) Enable Automatic Logon (not recommended)" to "Disabled"</t>
  </si>
  <si>
    <t>This setting is separate from the Welcome screen feature in Windows XP and Windows Vista; if that feature is disabled, this setting is not disabled. If you configure a computer for automatic logon, anyone who can physically gain access to the computer can also gain access to everything that is on the computer, including any network or networks to which the computer is connected. Also, if you enable automatic logon, the password is stored in the registry in plaintext, and the specific registry key that stores this value is remotely readable by the Authenticated Users group.
For additional information, see Microsoft Knowledge Base article 324737: [How to turn on automatic logon in Windows](https://support.microsoft.com/en-us/kb/324737).
The recommended state for this setting is: `Disabled`.</t>
  </si>
  <si>
    <t xml:space="preserve">Navigate to the UI Path articulated in the Remediation section and confirm it is set as prescribed. This group policy setting is backed by the following registry location:
HKEY_LOCAL_MACHINE\SOFTWARE\Microsoft\Windows NT\CurrentVersion\Winlogon:AutoAdminLogon
</t>
  </si>
  <si>
    <t xml:space="preserve">The 'MSS: (AutoAdminLogon) Enable Automatic Logon (not recommended)' option has been disabled. </t>
  </si>
  <si>
    <t>The setting "MSS: (AutoAdminLogon) Enable Automatic Logon (not recommended)" is not set to "Disabled".</t>
  </si>
  <si>
    <t>HCM45: System configuration provides additional attack surface
HAC29: Access to system functionality without identification and authentication</t>
  </si>
  <si>
    <t>18.4</t>
  </si>
  <si>
    <t>18.4.1</t>
  </si>
  <si>
    <t>If you configure a computer for automatic logon, anyone who can physically gain access to the computer can also gain access to everything that is on the computer, including any network or networks that the computer is connected to. Also, if you enable automatic logon, the password is stored in the registry in plaintext. The specific registry key that stores this setting is remotely readable by the Authenticated Users group. As a result, this entry is appropriate only if the computer is physically secured and if you ensure that untrusted users cannot remotely see the registry.</t>
  </si>
  <si>
    <t>To establish the recommended configuration via GP, set the following UI path to `Disabled`:
Computer Configuration\Policies\Administrative Templates\MSS (Legacy)\MSS: (AutoAdminLogon) Enable Automatic Logon (not recommended).</t>
  </si>
  <si>
    <t>CCE-37067-6</t>
  </si>
  <si>
    <t xml:space="preserve">Disable the "MSS: (AutoAdminLogon) Enable Automatic Logon (not recommended)". One method to achieve the recommended configuration via Group Policy is to perform the following:
Set the following UI path to "Disabled": Computer Configuration\Policies\Administrative Templates\MSS (Legacy)\MSS: (AutoAdminLogon) Enable Automatic Logon (not recommended). 
</t>
  </si>
  <si>
    <t>WIN2012-178</t>
  </si>
  <si>
    <t>Set "MSS: (DisableIPSourceRouting IPv6) IP source routing protection level (protects against packet spoofing)" to "Enabled: Highest protection, source routing is completely disabled"</t>
  </si>
  <si>
    <t>IP source routing is a mechanism that allows the sender to determine the IP route that a datagram should follow through the network.
The recommended state for this setting is: `Enabled: Highest protection, source routing is completely disabled`.</t>
  </si>
  <si>
    <t xml:space="preserve">Navigate to the UI Path articulated in the Remediation section and confirm it is set as prescribed. This group policy setting is backed by the following registry location:
HKEY_LOCAL_MACHINE\SYSTEM\CurrentControlSet\Services\Tcpip6\Parameters:DisableIPSourceRouting
</t>
  </si>
  <si>
    <t>The 'MSS: (DisableIPSourceRouting IPv6) IP source routing protection level (protects against packet spoofing)' option has been set to 'Enabled: Highest protection, source routing is completely disabled'.</t>
  </si>
  <si>
    <t>The setting "MSS: (DisableIPSourceRouting IPv6) IP source routing protection level (protects against packet spoofing)" is not set to "Enabled: Highest protection, source routing is completely disabled".</t>
  </si>
  <si>
    <t>18.4.2</t>
  </si>
  <si>
    <t>An attacker could use source routed packets to obscure their identity and location. Source routing allows a computer that sends a packet to specify the route that the packet takes.</t>
  </si>
  <si>
    <t>To establish the recommended configuration via GP, set the following UI path to `Enabled: Highest protection, source routing is completely disabled`:
Computer Configuration\Policies\Administrative Templates\MSS (Legacy)\MSS: (DisableIPSourceRouting IPv6) IP source routing protection level (protects against packet spoofing).</t>
  </si>
  <si>
    <t>All incoming source routed packets will be dropped.</t>
  </si>
  <si>
    <t>CCE-36871-2</t>
  </si>
  <si>
    <t>Set the "MSS: (DisableIPSourceRouting IPv6) IP source routing protection level (protects against packet spoofing)" to "Enabled: Highest protection, source routing is completely disabled". One method to achieve the recommended configuration via Group Policy is to perform the following:
Set the following UI path to "Enabled: Highest protection, source routing is completely disabled": Computer Configuration\Policies\Administrative Templates\MSS (Legacy)\MSS: (DisableIPSourceRouting IPv6) IP source routing protection level (protects against packet spoofing).</t>
  </si>
  <si>
    <t>WIN2012-179</t>
  </si>
  <si>
    <t>Set "MSS: (DisableIPSourceRouting) IP source routing protection level (protects against packet spoofing)" to "Enabled: Highest protection, source routing is completely disabled"</t>
  </si>
  <si>
    <t>IP source routing is a mechanism that allows the sender to determine the IP route that a datagram should take through the network. It is recommended to configure this setting to Not Defined for enterprise environments and to Highest Protection for high security environments to completely disable source routing.
The recommended state for this setting is: `Enabled: Highest protection, source routing is completely disabled`.</t>
  </si>
  <si>
    <t xml:space="preserve">Navigate to the UI Path articulated in the Remediation section and confirm it is set as prescribed. This group policy setting is backed by the following registry location:
HKEY_LOCAL_MACHINE\SYSTEM\CurrentControlSet\Services\Tcpip\Parameters:DisableIPSourceRouting
</t>
  </si>
  <si>
    <t>The 'MSS: (DisableIPSourceRouting) IP source routing protection level (protects against packet spoofing)' option has been set to 'Enabled: Highest protection, source routing is completely disabled'.</t>
  </si>
  <si>
    <t>The setting "MSS: (DisableIPSourceRouting) IP source routing protection level (protects against packet spoofing)" is not set to "Enabled: Highest protection, source routing is completely disabled".</t>
  </si>
  <si>
    <t>18.4.3</t>
  </si>
  <si>
    <t>To establish the recommended configuration via GP, set the following UI path to `Enabled: Highest protection, source routing is completely disabled`:
Computer Configuration\Policies\Administrative Templates\MSS (Legacy)\MSS: (DisableIPSourceRouting) IP source routing protection level (protects against packet spoofing).</t>
  </si>
  <si>
    <t>CCE-36535-3</t>
  </si>
  <si>
    <t>Set the "MSS: (DisableIPSourceRouting) IP source routing protection level (protects against packet spoofing)" to "Enabled: Highest protection, source routing is completely disabled". One method to achieve the recommended configuration via Group Policy is to perform the following:
Set the following UI path to "Enabled: Highest protection, source routing is completely disabled": Computer Configuration\Policies\Administrative Templates\MSS (Legacy)\MSS: (DisableIPSourceRouting) IP source routing protection level (protects against packet spoofing).</t>
  </si>
  <si>
    <t>WIN2012-180</t>
  </si>
  <si>
    <t>Set "MSS: (EnableICMPRedirect) Allow ICMP redirects to override OSPF generated routes" to "Disabled"</t>
  </si>
  <si>
    <t>Internet Control Message Protocol (ICMP) redirects cause the IPv4 stack to plumb host routes. These routes override the Open Shortest Path First (OSPF) generated routes.
The recommended state for this setting is: `Disabled`.</t>
  </si>
  <si>
    <t xml:space="preserve">Navigate to the UI Path articulated in the Remediation section and confirm it is set as prescribed for your organization. This group policy object is backed by the following registry location:
HKEY_LOCAL_MACHINE\SYSTEM\CurrentControlSet\Services\Tcpip\Parameters:EnableICMPRedirect
</t>
  </si>
  <si>
    <t xml:space="preserve">The 'MSS: (EnableICMPRedirect) Allow ICMP redirects to override OSPF generated routes' option has been disabled. </t>
  </si>
  <si>
    <t>The setting "MSS: (EnableICMPRedirect) Allow ICMP redirects to override OSPF generated routes" is not set to "Disabled".</t>
  </si>
  <si>
    <t>18.4.4</t>
  </si>
  <si>
    <t>This behavior is expected. The problem is that the 10 minute time-out period for the ICMP redirect-plumbed routes temporarily creates a network situation in which traffic will no longer be routed properly for the affected host. Ignoring such ICMP redirects will limit the system's exposure to attacks that will impact its ability to participate on the network.</t>
  </si>
  <si>
    <t>To establish the recommended configuration via GP, set the following UI path to Disabled:
Computer Configuration\Policies\Administrative Templates\MSS (Legacy)\MSS: (EnableICMPRedirect) Allow ICMP redirects to override OSPF generated routes.</t>
  </si>
  <si>
    <t>When Routing and Remote Access Service (RRAS) is configured as an autonomous system boundary router (ASBR), it does not correctly import connected interface subnet routes. Instead, this router injects host routes into the OSPF routes. However, the OSPF router cannot be used as an ASBR router, and when connected interface subnet routes are imported into OSPF the result is confusing routing tables with strange routing paths.</t>
  </si>
  <si>
    <t>CCE-37988-3</t>
  </si>
  <si>
    <t>Disable the "MSS: (EnableICMPRedirect) Allow ICMP redirects to override OSPF generated routes" . One method to achieve the recommended configuration via Group Policy is to perform the following:
Set the following UI path to Disabled": Computer Configuration\Policies\Administrative Templates\MSS (Legacy)\MSS: (EnableICMPRedirect) Allow ICMP redirects to override OSPF generated routes.</t>
  </si>
  <si>
    <t>WIN2012-181</t>
  </si>
  <si>
    <t>SC-21</t>
  </si>
  <si>
    <t>Secure Name / Address Resolution (Recursive or Caching Resolver)</t>
  </si>
  <si>
    <t>Set "MSS: (NoNameReleaseOnDemand) Allow the computer to ignore NetBIOS name release requests except from WINS servers" to "Enabled"</t>
  </si>
  <si>
    <t>NetBIOS over TCP/IP is a network protocol that among other things provides a way to easily resolve NetBIOS names that are registered on Windows-based systems to the IP addresses that are configured on those systems. This setting determines whether the computer releases its NetBIOS name when it receives a name-release request.
The recommended state for this setting is: `Enabled`.</t>
  </si>
  <si>
    <t xml:space="preserve">Navigate to the UI Path articulated in the Remediation section and confirm it is set as prescribed. This group policy setting is backed by the following registry location:
HKEY_LOCAL_MACHINE\SYSTEM\CurrentControlSet\Services\NetBT\Parameters:NoNameReleaseOnDemand
</t>
  </si>
  <si>
    <t xml:space="preserve">The 'MSS: (NoNameReleaseOnDemand) Allow the computer to ignore NetBIOS name release requests except from WINS servers' option has been enabled. </t>
  </si>
  <si>
    <t>The setting "MSS: (NoNameReleaseOnDemand) Allow the computer to ignore NetBIOS name release requests except from WINS servers" is not set to "Enabled".</t>
  </si>
  <si>
    <t>HIA1</t>
  </si>
  <si>
    <t>HIA1: Adequate device identification and authentication is not employed</t>
  </si>
  <si>
    <t>18.4.6</t>
  </si>
  <si>
    <t>The NetBT protocol is designed not to use authentication, and is therefore vulnerable to spoofing. Spoofing makes a transmission appear to come from a user other than the user who performed the action. A malicious user could exploit the unauthenticated nature of the protocol to send a name-conflict datagram to a target computer, which would cause the computer to relinquish its name and not respond to queries.
An attacker could send a request over the network and query a computer to release its NetBIOS name. As with any change that could affect applications, it is recommended that you test this change in a non-production environment before you change the production environment.
The result of such an attack could be to cause intermittent connectivity issues on the target computer, or even to prevent the use of Network Neighborhood, domain logons, the NET SEND command, or additional NetBIOS name resolution.</t>
  </si>
  <si>
    <t>To establish the recommended configuration via GP, set the following UI path to `Enabled`:
Computer Configuration\Policies\Administrative Templates\MSS (Legacy)\MSS: (NoNameReleaseOnDemand) Allow the computer to ignore NetBIOS name release requests except from WINS servers.</t>
  </si>
  <si>
    <t>CCE-36879-5</t>
  </si>
  <si>
    <t xml:space="preserve">Enable the "MSS: (NoNameReleaseOnDemand) Allow the computer to ignore NetBIOS name release requests except from WINS servers". One method to achieve the recommended configuration via Group Policy is to perform the following:
Set the following UI path to "Enabled": Computer Configuration\Policies\Administrative Templates\MSS (Legacy)\MSS: (NoNameReleaseOnDemand) Allow the computer to ignore NetBIOS name release requests except from WINS servers.
</t>
  </si>
  <si>
    <t>WIN2012-182</t>
  </si>
  <si>
    <t>Set "MSS: (SafeDllSearchMode) Enable Safe DLL search mode (recommended)" to "Enabled"</t>
  </si>
  <si>
    <t>The DLL search order can be configured to search for DLLs that are requested by running processes in one of two ways:
- Search folders specified in the system path first, and then search the current working folder.
- Search current working folder first, and then search the folders specified in the system path.
When enabled, the registry value is set to 1. With a setting of 1, the system first searches the folders that are specified in the system path and then searches the current working folder. When disabled the registry value is set to 0 and the system first searches the current working folder and then searches the folders that are specified in the system path.
Applications will be forced to search for DLLs in the system path first. For applications that require unique versions of these DLLs that are included with the application, this entry could cause performance or stability problems.
The recommended state for this setting is: `Enabled`.</t>
  </si>
  <si>
    <t xml:space="preserve">Navigate to the UI Path articulated in the Remediation section and confirm it is set as prescribed. This group policy setting is backed by the following registry location:
HKEY_LOCAL_MACHINE\SYSTEM\CurrentControlSet\Control\Session Manager:SafeDllSearchMode
</t>
  </si>
  <si>
    <t xml:space="preserve">The 'MSS: (SafeDllSearchMode) Enable Safe DLL search mode (recommended)' option has been enabled. </t>
  </si>
  <si>
    <t>The setting "MSS: (SafeDllSearchMode) Enable Safe DLL search mode (recommended)" is not set to "Enabled".</t>
  </si>
  <si>
    <t>18.4.8</t>
  </si>
  <si>
    <t>If a user unknowingly executes hostile code that was packaged with additional files that include modified versions of system DLLs, the hostile code could load its own versions of those DLLs and potentially increase the type and degree of damage the code can render.</t>
  </si>
  <si>
    <t>To establish the recommended configuration via GP, set the following UI path to `Enabled`:
Computer Configuration\Policies\Administrative Templates\MSS (Legacy)\MSS: (SafeDllSearchMode) Enable Safe DLL search mode (recommended).</t>
  </si>
  <si>
    <t>CCE-36351-5</t>
  </si>
  <si>
    <t>Enable the "MSS: (SafeDllSearchMode) Enable Safe DLL search mode (recommended)". One method to achieve the recommended configuration via Group Policy is to perform the following:
Set the following UI path to "Enabled": Computer Configuration\Policies\Administrative Templates\MSS (Legacy)\MSS: (SafeDllSearchMode) Enable Safe DLL search mode (recommended).</t>
  </si>
  <si>
    <t>WIN2012-183</t>
  </si>
  <si>
    <t>AC-11</t>
  </si>
  <si>
    <t>Device Lock</t>
  </si>
  <si>
    <t>Set "MSS: (ScreenSaverGracePeriod) The time in seconds before the screen saver grace period expires (0 recommended)" to "Enabled: 5 or fewer seconds"</t>
  </si>
  <si>
    <t>Windows includes a grace period between when the screen saver is launched and when the console is actually locked automatically when screen saver locking is enabled.
The recommended state for this setting is: `Enabled: 5 or fewer seconds`.</t>
  </si>
  <si>
    <t xml:space="preserve">Navigate to the UI Path articulated in the Remediation section and confirm it is set as prescribed. This group policy setting is backed by the following registry location:
HKEY_LOCAL_MACHINE\SOFTWARE\Microsoft\Windows NT\CurrentVersion\Winlogon:ScreenSaverGracePeriod
</t>
  </si>
  <si>
    <t>The 'MSS: (ScreenSaverGracePeriod) The time in seconds before the screen saver grace period expires (0 recommended)' option has been set to 'Enabled: 5 or fewer seconds'.</t>
  </si>
  <si>
    <t>The setting "MSS: (ScreenSaverGracePeriod) The time in seconds before the screen saver grace period expires (0 recommended)" is not set to "Enabled: 5 or fewer seconds".</t>
  </si>
  <si>
    <t>18.4.9</t>
  </si>
  <si>
    <t>The default grace period that is allowed for user movement before the screen saver lock takes effect is five seconds. If you leave the default grace period configuration, your computer is vulnerable to a potential attack from someone who could approach the console and attempt to log on to the computer before the lock takes effect. An entry to the registry can be made to adjust the length of the grace period.</t>
  </si>
  <si>
    <t>To establish the recommended configuration via GP, set the following UI path to `Enabled: 5 or fewer seconds`:
Computer Configuration\Policies\Administrative Templates\MSS (Legacy)\MSS: (ScreenSaverGracePeriod) The time in seconds before the screen saver grace period expires (0 recommended).</t>
  </si>
  <si>
    <t>Users will have to enter their passwords to resume their console sessions as soon as the grace period ends after screen saver activation.</t>
  </si>
  <si>
    <t>CCE-37993-3</t>
  </si>
  <si>
    <t>Set the "MSS: (ScreenSaverGracePeriod) The time in seconds before the screen saver grace period expires (0 recommended)" to "Enabled: 5 or fewer seconds". One method to achieve the recommended configuration via Group Policy is to perform the following:
Set the following UI path to "Enabled: 5 or fewer seconds": Computer Configuration\Policies\Administrative Templates\MSS (Legacy)\MSS: (ScreenSaverGracePeriod) The time in seconds before the screen saver grace period expires (0 recommended).</t>
  </si>
  <si>
    <t>WIN2012-184</t>
  </si>
  <si>
    <t>Set "MSS: (WarningLevel) Percentage threshold for the security event log at which the system will generate a warning" to "Enabled: 90% or less"</t>
  </si>
  <si>
    <t>This setting can generate a security audit in the Security event log when the log reaches a user-defined threshold.
The recommended state for this setting is: `Enabled: 90% or less`.
**Note:** If log settings are configured to Overwrite events as needed or Overwrite events older than x days, this event will not be generated.</t>
  </si>
  <si>
    <t xml:space="preserve">Navigate to the UI Path articulated in the Remediation section and confirm it is set as prescribed. This group policy setting is backed by the following registry location:
HKEY_LOCAL_MACHINE\SYSTEM\CurrentControlSet\Services\Eventlog\Security:WarningLevel
</t>
  </si>
  <si>
    <t>The 'MSS: (WarningLevel) Percentage threshold for the security event log at which the system will generate a warning' option has been set to 'Enabled: 90% or less'.</t>
  </si>
  <si>
    <t>The setting "MSS: (WarningLevel) Percentage threshold for the security event log at which the system will generate a warning" is not set to "Enabled: 90% or less".</t>
  </si>
  <si>
    <t>HAU23</t>
  </si>
  <si>
    <t>HAU23: Audit storage capacity threshold has not been defined</t>
  </si>
  <si>
    <t>18.4.12</t>
  </si>
  <si>
    <t>If the Security log reaches 90 percent of its capacity and the computer has not been configured to overwrite events as needed, more recent events will not be written to the log. If the log reaches its capacity and the computer has been configured to shut down when it can no longer record events to the Security log, the computer will shut down and will no longer be available to provide network services.</t>
  </si>
  <si>
    <t>To establish the recommended configuration via GP, set the following UI path to `Enabled: 90% or less`:
Computer Configuration\Policies\Administrative Templates\MSS (Legacy)\MSS: (WarningLevel) Percentage threshold for the security event log at which the system will generate a warning.</t>
  </si>
  <si>
    <t>An audit event will be generated when the Security log reaches the 90% percent full threshold (or whatever lower value may be set) unless the log is configured to overwrite events as needed.</t>
  </si>
  <si>
    <t>CCE-36880-3</t>
  </si>
  <si>
    <t xml:space="preserve">Set the "MSS: (WarningLevel) Percentage threshold for the security event log at which the system will generate a warning" to "Enabled: 90% or less". One method to achieve the recommended configuration via Group Policy is to perform the following:
Set the following UI path to "Enabled: 90% or less": Computer Configuration\Policies\Administrative Templates\MSS (Legacy)\MSS: (WarningLevel) Percentage threshold for the security event log at which the system will generate a warning.
</t>
  </si>
  <si>
    <t>WIN2012-185</t>
  </si>
  <si>
    <t xml:space="preserve"> Set "NetBIOS node type" to "P-node" (Ensure NetBT Parameter "NodeType" to "0x2 (2)") (MS Only)</t>
  </si>
  <si>
    <t>This parameter determines which method NetBIOS over TCP/IP (NetBT) will use to register and resolve names.
- A B-node (broadcast) system only uses broadcasts.
- A P-node (point-to-point) system uses only name queries to a name server (WINS).
- An M-node (mixed) system broadcasts first, then queries the name server (WINS).
- An H-node (hybrid) system queries the name server (WINS) first, then broadcasts.
The recommended state for this setting is: `NodeType - 0x2 (2)`.</t>
  </si>
  <si>
    <t>Navigate to the Registry path articulated in the Remediation section and confirm it is set as prescribed.</t>
  </si>
  <si>
    <t>The 'NetBT Parameter 'NodeType'' option has been set to '0x2 (2)'.</t>
  </si>
  <si>
    <t>The 'NetBT Parameter 'NodeType'' option has not been set to '0x2 (2)'.</t>
  </si>
  <si>
    <t>18.5.4</t>
  </si>
  <si>
    <t>18.5.4.1</t>
  </si>
  <si>
    <t>In order to help mitigate the risk of NetBIOS Name Service (NBT-NS) poisoning attacks, setting the node type to P-node will prevent the system from sending out NetBIOS broadcasts.</t>
  </si>
  <si>
    <t>To establish the recommended configuration, set the following Registry value to `0x2 (2) (DWORD)`:
HKEY_LOCAL_MACHINE\System\CurrentControlSet\Services\NetBT\Parameters:NodeType.</t>
  </si>
  <si>
    <t>NetBIOS name resolution queries will require a defined and available WINS server for external NetBIOS name resolution. If a WINS server is not defined or not reachable, and the desired hostname is not defined in the local cache, local LMHOSTS or HOSTS files, NetBIOS name resolution will fail.</t>
  </si>
  <si>
    <t>Set the "NetBIOS node type" to "P-node" (Ensure NetBT Parameter "NodeType" to "0x2 (2)") (MS Only). To establish the recommended configuration: 
Set the following Registry value to "0x2 (2) (DWORD)": HKEY_LOCAL_MACHINE\System\CurrentControlSet\Services\NetBT\Parameters:NodeType.</t>
  </si>
  <si>
    <t>WIN2012-186</t>
  </si>
  <si>
    <t>Set "Turn off multicast name resolution" to "Enabled" (MS Only)</t>
  </si>
  <si>
    <t>LLMNR is a secondary name resolution protocol. With LLMNR, queries are sent using multicast over a local network link on a single subnet from a client computer to another client computer on the same subnet that also has LLMNR enabled. LLMNR does not require a DNS server or DNS client configuration, and provides name resolution in scenarios in which conventional DNS name resolution is not possible.
The recommended state for this setting is: `Enabled`.</t>
  </si>
  <si>
    <t>Navigate to the UI Path articulated in the Remediation section and confirm it is set as prescribed. This group policy setting is backed by the following registry location:
HKEY_LOCAL_MACHINE\SOFTWARE\Policies\Microsoft\Windows NT\DNSClient:EnableMulticast.</t>
  </si>
  <si>
    <t xml:space="preserve">The 'Turn off multicast name resolution' option has been enabled. </t>
  </si>
  <si>
    <t xml:space="preserve">The 'Turn off multicast name resolution' option has not been enabled. </t>
  </si>
  <si>
    <t>18.5.4.2</t>
  </si>
  <si>
    <t>An attacker can listen on a network for these LLMNR (UDP/5355) or NBT-NS (UDP/137) broadcasts and respond to them, tricking the host into thinking that it knows the location of the requested system.
**Note:** To completely mitigate local name resolution poisoning, in addition to this setting, the properties of each installed NIC should also be set to `Disable NetBIOS over TCP/IP` (on the WINS tab in the NIC properties). Unfortunately, there is no global setting to achieve this that automatically applies to all NICs - it is a per-NIC setting that varies with different NIC hardware installations.</t>
  </si>
  <si>
    <t>To establish the recommended configuration via GP, set the following UI path to `Enabled`:
Computer Configuration\Policies\Administrative Templates\Network\DNS Client\Turn off multicast name resolution.</t>
  </si>
  <si>
    <t>In the event DNS is unavailable a system will be unable to request it from other systems on the same subnet.</t>
  </si>
  <si>
    <t>CCE-37450-4</t>
  </si>
  <si>
    <t>Set "Turn off multicast name resolution" to "Enabled" (MS Only). One method to achieve the recommended configuration via Group Policy is to perform the following:
Set the following UI path to "Enabled": Computer Configuration\Policies\Administrative Templates\Network\DNS Client\Turn off multicast name resolution.</t>
  </si>
  <si>
    <t>WIN2012-187</t>
  </si>
  <si>
    <t>AC-4</t>
  </si>
  <si>
    <t>Information Flow Enforcement</t>
  </si>
  <si>
    <t>Set "Prohibit installation and configuration of Network Bridge on your DNS domain network" to "Enabled"</t>
  </si>
  <si>
    <t>You can use this procedure to controls user's ability to install and configure a Network Bridge.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</si>
  <si>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HKEY_LOCAL_MACHINE\SOFTWARE\Policies\Microsoft\Windows\Network Connections:NC_AllowNetBridge_NLA
</t>
  </si>
  <si>
    <t xml:space="preserve">The 'Prohibit installation and configuration of Network Bridge on your DNS domain network' option has been enabled. </t>
  </si>
  <si>
    <t>The setting "Prohibit installation and configuration of Network Bridge on your DNS domain network" is not set to "Enabled".</t>
  </si>
  <si>
    <t>18.5.11</t>
  </si>
  <si>
    <t>18.5.11.2</t>
  </si>
  <si>
    <t>The Network Bridge setting, if enabled, allows users to create a Layer 2 Media Access Control (MAC) bridge, enabling them to connect two or more physical network segments together. A Network Bridge thus allows a computer that has connections to two different networks to share data between those networks.
In an enterprise managed environment, where there is a need to control network traffic to only authorized paths, allowing users to create a Network Bridge increases the risk and attack surface from the bridged network.</t>
  </si>
  <si>
    <t>To establish the recommended configuration via GP, set the following UI path to `Enabled`:
Computer Configuration\Policies\Administrative Templates\Network\Network Connections\Prohibit installation and configuration of Network Bridge on your DNS domain network.</t>
  </si>
  <si>
    <t>Users cannot create or configure a Network Bridge.</t>
  </si>
  <si>
    <t>CCE-38002-2</t>
  </si>
  <si>
    <t>Enable the "Prohibit installation and configuration of Network Bridge on your DNS domain network". One method to achieve the recommended configuration via Group Policy is to perform the following:
Set the following UI path to "Enabled": Computer Configuration\Policies\Administrative Templates\Network\Network Connections\Prohibit installation and configuration of Network Bridge on your DNS domain network.</t>
  </si>
  <si>
    <t>WIN2012-188</t>
  </si>
  <si>
    <t>Set "Require domain users to elevate when setting a network's location" to "Enabled"</t>
  </si>
  <si>
    <t>This policy setting determines whether to require domain users to elevate when setting a network's location.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</si>
  <si>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HKEY_LOCAL_MACHINE\SOFTWARE\Policies\Microsoft\Windows\Network Connections:NC_StdDomainUserSetLocation
</t>
  </si>
  <si>
    <t>The 'Require domain users to elevate when setting a network's location' option has been enabled.</t>
  </si>
  <si>
    <t>The setting "Require domain users to elevate when setting a network's location" is not set to "Enabled".</t>
  </si>
  <si>
    <t>18.5.11.3</t>
  </si>
  <si>
    <t>Allowing regular users to set a network location increases the risk and attack surface.</t>
  </si>
  <si>
    <t>To establish the recommended configuration via GP, set the following UI path to `Enabled`:
Computer Configuration\Policies\Administrative Templates\Network\Network Connections\Require domain users to elevate when setting a network's location.</t>
  </si>
  <si>
    <t>Domain users must elevate when setting a network's location.</t>
  </si>
  <si>
    <t>CCE-38188-9</t>
  </si>
  <si>
    <t>Enable the "Require domain users to elevate when setting a network's location". One method to achieve the recommended configuration via Group Policy is to perform the following:
Set the following UI path to "Enabled": Computer Configuration\Policies\Administrative Templates\Network\Network Connections\Require domain users to elevate when setting a network's location.</t>
  </si>
  <si>
    <t>WIN2012-189</t>
  </si>
  <si>
    <t>Set "Hardened UNC Paths" to "Enabled, with "Require Mutual Authentication" and "Require Integrity" set for all NETLOGON and SYSVOL shares"</t>
  </si>
  <si>
    <t>This policy setting configures secure access to UNC paths.
The recommended state for this setting is: `Enabled, with "Require Mutual Authentication" and "Require Integrity" set for all NETLOGON and SYSVOL shares`.
**Note:** If the environment exclusively contains Windows 8.0 / Server 2012 or higher systems, then the "`Privacy`" setting may (optionally) also be set to enable SMB encryption. However, using SMB encryption will render the targeted share paths completely inaccessible by older OSes, so only use this additional option with caution and thorough testing.</t>
  </si>
  <si>
    <t xml:space="preserve">Navigate to the UI Path articulated in the Remediation section and confirm it is set as prescribed. This group policy setting is backed by the following registry locations:
HKEY_LOCAL_MACHINE\SOFTWARE\Policies\Microsoft\Windows\NetworkProvider\HardenedPaths:\\*\NETLOGON
HKEY_LOCAL_MACHINE\SOFTWARE\Policies\Microsoft\Windows\NetworkProvider\HardenedPaths:\\*\SYSVOL
</t>
  </si>
  <si>
    <t>The 'Hardened UNC Paths' option has been set to 'Enabled, with "Require Mutual Authentication" and "Require Integrity" set for all NETLOGON and SYSVOL shares'.</t>
  </si>
  <si>
    <t>The setting "Hardened UNC Paths" is not set to "Enabled, with "Require Mutual Authentication" and "Require Integrity" set for all NETLOGON and SYSVOL shares".</t>
  </si>
  <si>
    <t>18.5.14</t>
  </si>
  <si>
    <t>18.5.14.1</t>
  </si>
  <si>
    <t>In February 2015, Microsoft released a new control mechanism to mitigate a security risk in Group Policy as part of the [MS15-011](https://technet.microsoft.com/library/security/MS15-011) / [MSKB 3000483](https://support.microsoft.com/en-us/kb/3000483) security update. This mechanism requires both the installation of the new security update and also the deployment of specific group policy settings to all computers on the domain from Windows Vista / Server 2008 (non-R2) or higher (the associated security patch to enable this feature was not released for Server 2003). A new group policy template (`NetworkProvider.admx/adml`) was also provided with the security update.
Once the new GPO template is in place, the following are the minimum requirements to remediate the Group Policy security risk:
`\\*\NETLOGON RequireMutualAuthentication=1, RequireIntegrity=1`
`\\*\SYSVOL RequireMutualAuthentication=1, RequireIntegrity=1`
**Note:** A reboot may be required after the setting is applied to a client machine to access the above paths.
Additional guidance on the deployment of this security setting is available from the Microsoft Premier Field Engineering (PFE) Platforms TechNet Blog here: [Guidance on Deployment of MS15-011 and MS15-014](http://blogs.technet.com/b/askpfeplat/archive/2015/02/23/guidance-on-deployment-of-ms15-011-and-ms15-014.aspx).</t>
  </si>
  <si>
    <t>To establish the recommended configuration via GP, set the following UI path to `Enabled` with the following paths configured, at a minimum:
`\\*\NETLOGON RequireMutualAuthentication=1, RequireIntegrity=1`
`\\*\SYSVOL RequireMutualAuthentication=1, RequireIntegrity=1`
Computer Configuration\Policies\Administrative Templates\Network\Network Provider\Hardened UNC Paths.</t>
  </si>
  <si>
    <t>Windows only allows access to the specified UNC paths after fulfilling additional security requirements.</t>
  </si>
  <si>
    <t>Set the "Hardened UNC Paths" to "Enabled, with "Require Mutual Authentication" and "Require Integrity" set for all NETLOGON and SYSVOL shares". One method to achieve the recommended configuration via Group Policy is to perform the following:
Set the following UI path to "Enabled" with the following paths configured, at a minimum: "\\*\NETLOGON RequireMutualAuthentication=1, RequireIntegrity=1" "\\*\SYSVOL RequireMutualAuthentication=1, RequireIntegrity=1" Computer Configuration\Policies\Administrative Templates\Network\Network Provider\Hardened UNC Paths.</t>
  </si>
  <si>
    <t>WIN2012-190</t>
  </si>
  <si>
    <t>SC-5</t>
  </si>
  <si>
    <t>Denial of Service Protection</t>
  </si>
  <si>
    <t>Set "Minimize the number of simultaneous connections to the Internet or a Windows Domain" to "Enabled"</t>
  </si>
  <si>
    <t>This policy setting prevents computers from connecting to both a domain based network and a non-domain based network at the same time.
The recommended state for this setting is: `Enabled`.</t>
  </si>
  <si>
    <t>Navigate to the UI Path articulated in the Remediation section and confirm it is set as prescribed. This group policy setting is backed by the following registry location:
HKEY_LOCAL_MACHINE\SOFTWARE\Policies\Microsoft\Windows\WcmSvc\GroupPolicy:fMinimizeConnections.</t>
  </si>
  <si>
    <t xml:space="preserve">The 'Minimize the number of simultaneous connections to the Internet or a Windows Domain' option has been enabled. </t>
  </si>
  <si>
    <t>The setting "Minimize the number of simultaneous connections to the Internet or a Windows Domain" is not set to "Enabled".</t>
  </si>
  <si>
    <t>18.5.21</t>
  </si>
  <si>
    <t>18.5.21.1</t>
  </si>
  <si>
    <t>Blocking simultaneous connections can help prevent a user unknowingly allowing network traffic to flow between the Internet and the enterprise managed network.</t>
  </si>
  <si>
    <t>To establish the recommended configuration via GP, set the following UI path to `Enabled`:
Computer Configuration\Policies\Administrative Templates\Network\Windows Connection Manager\Minimize the number of simultaneous connections to the Internet or a Windows Domain.</t>
  </si>
  <si>
    <t>CCE-38338-0</t>
  </si>
  <si>
    <t>Enable the "Minimize the number of simultaneous connections to the Internet or a Windows Domain". One method to achieve the recommended configuration via Group Policy is to perform the following:
Set the following UI path to "Enabled": Computer Configuration\Policies\Administrative Templates\Network\Windows Connection Manager\Minimize the number of simultaneous connections to the Internet or a Windows Domain.</t>
  </si>
  <si>
    <t>WIN2012-191</t>
  </si>
  <si>
    <t>Set "Include command line in process creation events" to "Disabled"</t>
  </si>
  <si>
    <t>This policy setting determines what information is logged in security audit events when a new process has been created.
The recommended state for this setting is: `Disabled`.</t>
  </si>
  <si>
    <t>Navigate to the UI Path articulated in the Remediation section and confirm it is set as prescribed. This group policy setting is backed by the following registry location:
HKEY_LOCAL_MACHINE\SOFTWARE\Microsoft\Windows\CurrentVersion\Policies\System\Audit:ProcessCreationIncludeCmdLine_Enabled.</t>
  </si>
  <si>
    <t xml:space="preserve">The 'Include command line in process creation events' option has been disabled. </t>
  </si>
  <si>
    <t>The setting "Include command line in process creation events" is not set to "Disabled".</t>
  </si>
  <si>
    <t>HCM48</t>
  </si>
  <si>
    <t>HCM48: Low-risk operating system settings are not configured securely</t>
  </si>
  <si>
    <t>18.8.3</t>
  </si>
  <si>
    <t>18.8.3.1</t>
  </si>
  <si>
    <t>When this policy setting is enabled, any user who has read access to the security events can read the command-line arguments for any successfully created process. Command-line arguments may contain sensitive or private information such as passwords or user data.</t>
  </si>
  <si>
    <t>To establish the recommended configuration via GP, set the following UI path to `Disabled`:
Computer Configuration\Policies\Administrative Templates\System\Audit Process Creation\Include command line in process creation events.</t>
  </si>
  <si>
    <t>CCE-36925-6</t>
  </si>
  <si>
    <t>Disable the "Include command line in process creation events". One method to achieve the recommended configuration via Group Policy is to perform the following:
Set the following UI path to "Disabled": Computer Configuration\Policies\Administrative Templates\System\Audit Process Creation\Include command line in process creation events.</t>
  </si>
  <si>
    <t>WIN2012-192</t>
  </si>
  <si>
    <t>Set "Remote host allows delegation of non-exportable credentials" to "Enabled"</t>
  </si>
  <si>
    <t>Remote host allows delegation of non-exportable credentials. When using credential delegation, devices provide an exportable version of credentials to the remote host. This exposes users to the risk of credential theft from attackers on the remote host. The Restricted Admin Mode and Windows Defender Remote Credential Guard features are two options to help protect against this risk.
The recommended state for this setting is: `Enabled`.
**Note:** More detailed information on Windows Defender Remote Credential Guard and how it compares to Restricted Admin Mode can be found at this link: [Protect Remote Desktop credentials with Windows Defender Remote Credential Guard (Windows 10) | Microsoft Docs](https://docs.microsoft.com/en-us/windows/access-protection/remote-credential-guard)</t>
  </si>
  <si>
    <t xml:space="preserve">Navigate to the UI Path articulated in the Remediation section and confirm it is set as prescribed. This group policy setting is backed by the following registry location:
HKEY_LOCAL_MACHINE\SOFTWARE\Policies\Microsoft\Windows\CredentialsDelegation:AllowProtectedCreds
</t>
  </si>
  <si>
    <t>Remote host allows delegation of non-exportable credentials' has been set to enabled.</t>
  </si>
  <si>
    <t>Remote host allows delegation of non-exportable credentials' has not been set to enabled.</t>
  </si>
  <si>
    <t>18.8.14</t>
  </si>
  <si>
    <t>18.8.14.1</t>
  </si>
  <si>
    <t>_Restricted Admin Mode_ was designed to help protect administrator accounts by ensuring that reusable credentials are not stored in memory on remote devices that could potentially be compromised.
_Windows Defender Remote Credential Guard_ helps you protect your credentials over a Remote Desktop connection by redirecting Kerberos requests back to the device that is requesting the connection.
Both features should be enabled and supported, as they reduce the chance of credential theft.</t>
  </si>
  <si>
    <t>To establish the recommended configuration via GP, set the following UI path to `Enabled`:
Computer Configuration\Policies\Administrative Templates\System\Credentials Delegation\Remote host allows delegation of non-exportable credentials.</t>
  </si>
  <si>
    <t>The host will support the _Restricted Admin Mode_ and _Windows Defender Remote Credential Guard_ features.</t>
  </si>
  <si>
    <t>CCE-37912-3</t>
  </si>
  <si>
    <t>Enable the "Remote host allows delegation of non-exportable credentials”. One method to achieve the recommended configuration via GP:
Set the following UI path to `Enabled`: Computer Configuration\Policies\Administrative Templates\System\Credentials Delegation\Remote host allows delegation of non-exportable credentials.</t>
  </si>
  <si>
    <t>WIN2012-193</t>
  </si>
  <si>
    <t>SI-7</t>
  </si>
  <si>
    <t>Software, Firmware and Information Integrity</t>
  </si>
  <si>
    <t>Set "Boot-Start Driver Initialization Policy" to "Enabled: Good, unknown and bad but critical"</t>
  </si>
  <si>
    <t>This policy setting allows you to specify which boot-start drivers are initialized based on a classification determined by an Early Launch Antimalware boot-start driver. The Early Launch Antimalware boot-start driver can return the following classifications for each boot-start driver:
- `Good`: The driver has been signed and has not been tampered with.
- `Bad`: The driver has been identified as malware. It is recommended that you do not allow known bad drivers to be initialized.
- `Bad, but required for boot`: The driver has been identified as malware, but the computer cannot successfully boot without loading this driver.
- `Unknown`: This driver has not been attested to by your malware detection application and has not been classified by the Early Launch Antimalware boot-start driver.
If you enable this policy setting you will be able to choose which boot-start drivers to initialize the next time the computer is started.
If your malware detection application does not include an Early Launch Antimalware boot-start driver or if your Early Launch Antimalware boot-start driver has been disabled, this setting has no effect and all boot-start drivers are initialized.
The recommended state for this setting is: `Enabled: Good, unknown and bad but critical`.</t>
  </si>
  <si>
    <t xml:space="preserve">Navigate to the UI Path articulated in the Remediation section and confirm it is set as prescribed. This group policy setting is backed by the following registry location:
HKEY_LOCAL_MACHINE\SYSTEM\CurrentControlSet\Policies\EarlyLaunch:DriverLoadPolicy
</t>
  </si>
  <si>
    <t>The 'Boot-Start Driver Initialization Policy' option has been set to 'Enabled: Good, unknown and bad but critical'.</t>
  </si>
  <si>
    <t>The setting "Boot-Start Driver Initialization Policy" is not set to "Enabled: Good, unknown and bad but critical".</t>
  </si>
  <si>
    <t>HSI17</t>
  </si>
  <si>
    <t>HSI17: Antivirus is not configured appropriately</t>
  </si>
  <si>
    <t>18.8.21</t>
  </si>
  <si>
    <t>18.8.21.2</t>
  </si>
  <si>
    <t>This policy setting helps reduce the impact of malware that has already infected your system.</t>
  </si>
  <si>
    <t>To establish the recommended configuration via GP, set the following UI path to `Enabled:` `Good, unknown and bad but critical:`
Computer Configuration\Policies\Administrative Templates\System\Early Launch Antimalware\Boot-Start Driver Initialization Policy.</t>
  </si>
  <si>
    <t>CCE-36169-1</t>
  </si>
  <si>
    <t>Set the  "Boot-Start Driver Initialization Policy" to "Enabled: Good, unknown and bad but critical". One method to achieve the recommended configuration via Group Policy is to perform the following:
Set the following UI path to "Enabled:" "Good, unknown and bad but critical:" Computer Configuration\Policies\Administrative Templates\System\Early Launch Antimalware\Boot-Start Driver Initialization Policy.</t>
  </si>
  <si>
    <t>WIN2012-194</t>
  </si>
  <si>
    <t>CM-3</t>
  </si>
  <si>
    <t>Configuration Change Control</t>
  </si>
  <si>
    <t>Set "Configure registry policy processing: Do not apply during periodic background processing" to "Enabled: FALSE"</t>
  </si>
  <si>
    <t>The "Do not apply during periodic background processing" option prevents the system from updating affected policies in the background while the computer is in use. When background updates are disabled, policy changes will not take effect until the next user logon or system restart.
The recommended state for this setting is: `Enabled: FALSE` (unchecked).</t>
  </si>
  <si>
    <t xml:space="preserve">Navigate to the UI Path articulated in the Remediation section and confirm it is set as prescribed. This group policy setting is backed by the following registry location:
HKEY_LOCAL_MACHINE\SOFTWARE\Policies\Microsoft\Windows\Group Policy\{35378EAC-683F-11D2-A89A-00C04FBBCFA2}\NoBackgroundPolicy
</t>
  </si>
  <si>
    <t>The 'Configure registry policy processing: Do not apply during periodic background processing' option has been set to 'Enabled: FALSE'.</t>
  </si>
  <si>
    <t>The setting "Configure registry policy processing: Do not apply during periodic background processing" is not set to "Enabled: FALSE".</t>
  </si>
  <si>
    <t>HSI14</t>
  </si>
  <si>
    <t>HSI14: The system's automatic update feature is not configured appropriately.</t>
  </si>
  <si>
    <t>18.8.21.3</t>
  </si>
  <si>
    <t>Setting this option to false (unchecked) will ensure that domain policy changes take effect more quickly, as compared to waiting until the next user logon or system restart.</t>
  </si>
  <si>
    <t>To establish the recommended configuration via GP, set the following UI path to `Enabled`, then set the `Do not apply during periodic background processing` option to `FALSE` (unchecked):
Computer Configuration\Policies\Administrative Templates\System\Group Policy\Configure registry policy processing.</t>
  </si>
  <si>
    <t>Group Policies will be reapplied every time they are refreshed, which could have a slight impact on performance.</t>
  </si>
  <si>
    <t>Set the "Configure registry policy processing: Do not apply during periodic background processing" to "Enabled: FALSE". One method to achieve the recommended configuration via Group Policy is to perform the following:
Set the following UI path to "Enabled", then set the "Do not apply during periodic background processing" option to "FALSE" (unchecked): Computer Configuration\Policies\Administrative Templates\System\Group Policy\Configure registry policy processing.</t>
  </si>
  <si>
    <t>WIN2012-195</t>
  </si>
  <si>
    <t>Set "Turn off background refresh of Group Policy" to "Disabled"</t>
  </si>
  <si>
    <t>This policy setting prevents Group Policy from being updated while the computer is in use. This policy setting applies to Group Policy for computers, users and Domain Controllers.
The recommended state for this setting is: `Disabled`.</t>
  </si>
  <si>
    <t xml:space="preserve">Navigate to the UI Path articulated in the Remediation section and confirm it is set as prescribed. This group policy setting is in effect when the following registry location does not exist:
HKEY_LOCAL_MACHINE\SOFTWARE\Microsoft\Windows\CurrentVersion\Policies\System:DisableBkGndGroupPolicy
</t>
  </si>
  <si>
    <t xml:space="preserve">The 'Turn off background refresh of Group Policy' option has been disabled. </t>
  </si>
  <si>
    <t>The setting "Turn off background refresh of Group Policy" is not set to "Disabled".</t>
  </si>
  <si>
    <t>18.8.21.4</t>
  </si>
  <si>
    <t>This setting ensures that group policy changes take effect more quickly, as compared to waiting until the next user logon or system restart.</t>
  </si>
  <si>
    <t>To establish the recommended configuration via GP, set the following UI path to `Disabled:`
Computer Configuration\Policies\Administrative Templates\System\Group Policy\Turn off background refresh of Group Policy.</t>
  </si>
  <si>
    <t>CCE-37712-7</t>
  </si>
  <si>
    <t>Disable the "Turn off background refresh of Group Policy". One method to achieve the recommended configuration via Group Policy is to perform the following:
Set the following UI path to "Disabled:" Computer Configuration\Policies\Administrative Templates\System\Group Policy\Turn off background refresh of Group Policy.</t>
  </si>
  <si>
    <t>WIN2012-196</t>
  </si>
  <si>
    <t>Set "Turn off downloading of print drivers over HTTP" to "Enabled"</t>
  </si>
  <si>
    <t>This policy setting controls whether the computer can download print driver packages over HTTP. To set up HTTP printing, printer drivers that are not available in the standard operating system installation might need to be downloaded over HTTP.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</si>
  <si>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 NT\Printers:DisableWebPnPDownload
</t>
  </si>
  <si>
    <t>The 'Turn off downloading of print drivers over HTTP' has been set to enabled.</t>
  </si>
  <si>
    <t>The 'Turn off downloading of print drivers over HTTP' has not been set to enabled.</t>
  </si>
  <si>
    <t>18.8.22.1</t>
  </si>
  <si>
    <t>18.8.22.1.1</t>
  </si>
  <si>
    <t>Users might download drivers that include malicious code.</t>
  </si>
  <si>
    <t>To establish the recommended configuration via GP, set the following UI path to `Enabled`:
Computer Configuration\Policies\Administrative Templates\System\Internet Communication Management\Internet Communication settings\Turn off downloading of print drivers over HTTP.</t>
  </si>
  <si>
    <t>Print drivers cannot be downloaded over HTTP.
**Note:** This policy setting does not prevent the client computer from printing to printers on the intranet or the Internet over HTTP. It only prohibits downloading drivers that are not already installed locally.</t>
  </si>
  <si>
    <t>CCE-36625-2</t>
  </si>
  <si>
    <t>Enable the "Turn off downloading of print drivers over HTTP". One method to achieve the recommended configuration via GP:
Set the following UI path to `Enabled`: Computer Configuration\Policies\Administrative Templates\System\Internet Communication Management\Internet Communication settings\Turn off downloading of print drivers over HTTP.</t>
  </si>
  <si>
    <t>WIN2012-197</t>
  </si>
  <si>
    <t>Set "Turn off Internet download for Web publishing and online ordering wizards" to "Enabled"</t>
  </si>
  <si>
    <t>This policy setting controls whether Windows will download a list of providers for the Web publishing and online ordering wizards.
The recommended state for this setting is: `Enabled`.</t>
  </si>
  <si>
    <t xml:space="preserve">Navigate to the UI Path articulated in the Remediation section and confirm it is set as prescribed. This group policy setting is backed by the following registry location:
HKEY_LOCAL_MACHINE\SOFTWARE\Microsoft\Windows\CurrentVersion\Policies\Explorer:NoWebServices
</t>
  </si>
  <si>
    <t>The 'Turn off Internet download for Web publishing and online ordering wizards' has been set to enabled.</t>
  </si>
  <si>
    <t>The 'Turn off Internet download for Web publishing and online ordering wizards' has not been set to enabled.</t>
  </si>
  <si>
    <t>18.8.22.1.5</t>
  </si>
  <si>
    <t>Although the risk is minimal, enabling this setting will reduce the possibility of a user unknowingly downloading malicious content through this feature.</t>
  </si>
  <si>
    <t>To establish the recommended configuration via GP, set the following UI path to `Enabled`:
Computer Configuration\Policies\Administrative Templates\System\Internet Communication Management\Internet Communication settings\Turn off Internet download for Web publishing and online ordering wizards.</t>
  </si>
  <si>
    <t>Windows is prevented from downloading providers; only the service providers cached in the local registry are displayed.</t>
  </si>
  <si>
    <t>CCE-36096-6</t>
  </si>
  <si>
    <t>Enable the "Turn off Internet download for Web publishing and online ordering wizards". One method to achieve the recommended configuration via GP:
Set the following UI path to `Enabled`: Computer Configuration\Policies\Administrative Templates\System\Internet Communication Management\Internet Communication settings\Turn off Internet download for Web publishing and online ordering wizards.</t>
  </si>
  <si>
    <t>WIN2012-198</t>
  </si>
  <si>
    <t>Set "Turn off printing over HTTP" to "Enabled"</t>
  </si>
  <si>
    <t>This policy setting allows you to disable the client computer's ability to print over HTTP, which allows the computer to print to printers on the intranet as well as the Internet.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</si>
  <si>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 NT\Printers:DisableHTTPPrinting
</t>
  </si>
  <si>
    <t>The "Turn off printing over HTTP" has been set to enabled.</t>
  </si>
  <si>
    <t>The 'Turn off printing over HTTP' has not been set to enabled.</t>
  </si>
  <si>
    <t>18.8.22.1.6</t>
  </si>
  <si>
    <t>Information that is transmitted over HTTP through this capability is not protected and can be intercepted by malicious users. For this reason, it is not often used in enterprise managed environments.</t>
  </si>
  <si>
    <t>To establish the recommended configuration via GP, set the following UI path to `Enabled`:
Computer Configuration\Policies\Administrative Templates\System\Internet Communication Management\Internet Communication settings\Turn off printing over HTTP.</t>
  </si>
  <si>
    <t>The client computer will not be able to print to Internet printers over HTTP.
**Note:** This policy setting affects the client side of Internet printing only. Regardless of how it is configured, a computer could act as an Internet Printing server and make its shared printers available through HTTP.</t>
  </si>
  <si>
    <t>CCE-36920-7</t>
  </si>
  <si>
    <t>Enable the "Turn off printing over HTTP". One method to achieve the recommended configuration via GP:
Set the following UI path to `Enabled`: Computer Configuration\Policies\Administrative Templates\System\Internet Communication Management\Internet Communication settings\Turn off printing over HTTP.</t>
  </si>
  <si>
    <t>WIN2012-199</t>
  </si>
  <si>
    <t>Set "Do not display network selection UI" to "Enabled"</t>
  </si>
  <si>
    <t>This policy setting allows you to control whether anyone can interact with available networks UI on the logon screen.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</si>
  <si>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HKEY_LOCAL_MACHINE\SOFTWARE\Policies\Microsoft\Windows\System:DontDisplayNetworkSelectionUI
</t>
  </si>
  <si>
    <t xml:space="preserve">The 'Do not display network selection UI' option has been enabled. </t>
  </si>
  <si>
    <t>The setting "Do not display network selection UI" is not set to "Enabled".</t>
  </si>
  <si>
    <t>18.8.27</t>
  </si>
  <si>
    <t>18.8.27.1</t>
  </si>
  <si>
    <t>An unauthorized user could disconnect the PC from the network or can connect the PC to other available networks without signing into Windows.</t>
  </si>
  <si>
    <t>To establish the recommended configuration via GP, set the following UI path to `Enabled`:
Computer Configuration\Policies\Administrative Templates\System\Logon\Do not display network selection UI.</t>
  </si>
  <si>
    <t>The PC's network connectivity state cannot be changed without signing into Windows.</t>
  </si>
  <si>
    <t>CCE-38353-9</t>
  </si>
  <si>
    <t>Enable the "Do not display network selection UI" To implement the recommended configuration state: 
Set the following Group Policy setting to "Enabled": Computer Configuration\Policies\Administrative Templates\System\Logon\Do not display network selection UI.</t>
  </si>
  <si>
    <t>WIN2012-200</t>
  </si>
  <si>
    <t>Set "Do not enumerate connected users on domain-joined computers" to "Enabled"</t>
  </si>
  <si>
    <t>This policy setting prevents connected users from being enumerated on domain-joined computers.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</si>
  <si>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HKEY_LOCAL_MACHINE\SOFTWARE\Policies\Microsoft\Windows\System:DontEnumerateConnectedUsers
</t>
  </si>
  <si>
    <t xml:space="preserve">The 'Do not enumerate connected users on domain-joined computers' option has been enabled. </t>
  </si>
  <si>
    <t>The setting "Do not enumerate connected users on domain-joined computers" is not set to "Enabled".</t>
  </si>
  <si>
    <t>18.8.27.2</t>
  </si>
  <si>
    <t>A malicious user could use this feature to gather account names of other users, that information could then be used in conjunction with other types of attacks such as guessing passwords or social engineering. The value of this countermeasure is small because a user with domain credentials could gather the same account information using other methods.</t>
  </si>
  <si>
    <t>To establish the recommended configuration via GP, set the following UI path to `Enabled`:
Computer Configuration\Policies\Administrative Templates\System\Logon\Do not enumerate connected users on domain-joined computers.</t>
  </si>
  <si>
    <t>The Logon UI will not enumerate any connected users on domain-joined computers.</t>
  </si>
  <si>
    <t>CCE-37838-0</t>
  </si>
  <si>
    <t>Enable the "Do not enumerate connected users on domain-joined computers". One method to achieve the recommended configuration via Group Policy is to perform the following:
Set the following UI path to "Enabled": Computer Configuration\Policies\Administrative Templates\System\Logon\Do not enumerate connected users on domain-joined computers.</t>
  </si>
  <si>
    <t>WIN2012-201</t>
  </si>
  <si>
    <t>Set "Enumerate local users on domain-joined computers" to "Disabled" (MS only)</t>
  </si>
  <si>
    <t>This policy setting allows local users to be enumerated on domain-joined computers.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</si>
  <si>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HKEY_LOCAL_MACHINE\SOFTWARE\Policies\Microsoft\Windows\System:EnumerateLocalUsers
</t>
  </si>
  <si>
    <t xml:space="preserve">The 'Enumerate local users on domain-joined computers' option has been disabled. </t>
  </si>
  <si>
    <t>The setting "Enumerate local users on domain-joined computers" is not set to "Disabled".</t>
  </si>
  <si>
    <t>18.8.27.3</t>
  </si>
  <si>
    <t>To establish the recommended configuration via GP, set the following UI path to `Disabled`:
Computer Configuration\Policies\Administrative Templates\System\Logon\Enumerate local users on domain-joined computers.</t>
  </si>
  <si>
    <t>CCE-35894-5</t>
  </si>
  <si>
    <t>Disable the "Enumerate local users on domain-joined computers". One method to achieve the recommended configuration via Group Policy is to perform the following:
Set the following UI path to "Disabled": Computer Configuration\Policies\Administrative Templates\System\Logon\Enumerate local users on domain-joined computers.</t>
  </si>
  <si>
    <t>WIN2012-202</t>
  </si>
  <si>
    <t>Set "Turn off app notifications on the lock screen" to "Enabled"</t>
  </si>
  <si>
    <t>This policy setting allows you to prevent app notifications from appearing on the lock screen.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</si>
  <si>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HKEY_LOCAL_MACHINE\SOFTWARE\Policies\Microsoft\Windows\System:DisableLockScreenAppNotifications
</t>
  </si>
  <si>
    <t xml:space="preserve">The 'Turn off app notifications on the lock screen' option has been enabled. </t>
  </si>
  <si>
    <t>The setting "Turn off app notifications on the lock screen" is not set to "Enabled".</t>
  </si>
  <si>
    <t>18.8.27.4</t>
  </si>
  <si>
    <t>App notifications might display sensitive business or personal data.</t>
  </si>
  <si>
    <t>To establish the recommended configuration via GP, set the following UI path to `Enabled`:
Computer Configuration\Policies\Administrative Templates\System\Logon\Turn off app notifications on the lock screen.</t>
  </si>
  <si>
    <t>No app notifications are displayed on the lock screen.</t>
  </si>
  <si>
    <t>CCE-35893-7</t>
  </si>
  <si>
    <t>Enable the "Turn off app notifications on the lock screen". One method to achieve the recommended configuration via Group Policy is to perform the following:
Set the following UI path to "Enabled": Computer Configuration\Policies\Administrative Templates\System\Logon\Turn off app notifications on the lock screen.</t>
  </si>
  <si>
    <t>WIN2012-203</t>
  </si>
  <si>
    <t>Set "Turn off picture password sign-in" to "Enabled"</t>
  </si>
  <si>
    <t>This policy setting allows you to control whether a domain user can sign in using a picture password. 
The recommended state for this setting is: `Enabled`.
**Note:** If the picture password feature is permitted, the user's domain password is cached in the system vault when using it.</t>
  </si>
  <si>
    <t xml:space="preserve">Navigate to the UI Path articulated in the Remediation section and confirm it is set as prescribed. This group policy setting is backed by the following registry location:
HKEY_LOCAL_MACHINE\SOFTWARE\Policies\Microsoft\Windows\System:BlockDomainPicturePassword
</t>
  </si>
  <si>
    <t>The 'Turn off picture password sign-in' has been set to enabled.</t>
  </si>
  <si>
    <t>The Turn off picture password sign-in has not been set to enabled.</t>
  </si>
  <si>
    <t>18.8.27.5</t>
  </si>
  <si>
    <t>Picture passwords bypass the requirement for a typed complex password. In a shared work environment, a simple shoulder surf where someone observed the on-screen gestures would allow that person to gain access to the system without the need to know the complex password. Vertical monitor screens with an image are much more visible at a distance than horizontal key strokes, increasing the likelihood of a successful observation of the mouse gestures.</t>
  </si>
  <si>
    <t>To establish the recommended configuration via GP, set the following UI path to `Enabled`:
Computer Configuration\Policies\Administrative Templates\System\Logon\Turn off picture password sign-in.</t>
  </si>
  <si>
    <t>Users will not be able to set up or sign in with a picture password.</t>
  </si>
  <si>
    <t>CCE-37830-7</t>
  </si>
  <si>
    <t>Enable the "Turn off picture password sign-in". One method to achieve the recommended configuration via GP:
Set the following UI path to `Enabled`: Computer Configuration\Policies\Administrative Templates\System\Logon\Turn off picture password sign-in.</t>
  </si>
  <si>
    <t>WIN2012-204</t>
  </si>
  <si>
    <t>Set "Turn on convenience PIN sign-in" to "Disabled"</t>
  </si>
  <si>
    <t>This policy setting allows you to control whether a domain user can sign in using a convenience PIN. In Windows 10, convenience PIN was replaced with Passport, which has stronger security properties. To configure Passport for domain users, use the policies under Computer Configuration\\Administrative Templates\\Windows Components\\Microsoft Passport for Work.
**Note:** The user's domain password will be cached in the system vault when using this feature.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</si>
  <si>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HKEY_LOCAL_MACHINE\SOFTWARE\Policies\Microsoft\Windows\System:AllowDomainPINLogon
</t>
  </si>
  <si>
    <t xml:space="preserve">The 'Turn on convenience PIN sign-in' option has been disabled. </t>
  </si>
  <si>
    <t xml:space="preserve">The Turn on convenience PIN sign-in option has not been disabled. </t>
  </si>
  <si>
    <t>18.8.27.6</t>
  </si>
  <si>
    <t>A PIN is created from a much smaller selection of characters than a password, so in most cases a PIN will be much less robust than a password.</t>
  </si>
  <si>
    <t>To establish the recommended configuration via GP, set the following UI path to `Disabled`:
Computer Configuration\Policies\Administrative Templates\System\Logon\Turn on convenience PIN sign-in.</t>
  </si>
  <si>
    <t>CCE-37528-7</t>
  </si>
  <si>
    <t>Disable the "Turn on convenience PIN sign-in". One method to achieve the recommended configuration via Group Policy is to perform the following:
Set the following UI path to "Disabled": Computer Configuration\Policies\Administrative Templates\System\Logon\Turn on convenience PIN sign-in.</t>
  </si>
  <si>
    <t>WIN2012-205</t>
  </si>
  <si>
    <t>Set "Require a password when a computer wakes (on battery)" to "Enabled"</t>
  </si>
  <si>
    <t>Specifies whether or not the user is prompted for a password when the system resumes from sleep.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</si>
  <si>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HKEY_LOCAL_MACHINE\SOFTWARE\Policies\Microsoft\Power\PowerSettings\0e796bdb-100d-47d6-a2d5-f7d2daa51f51:DCSettingIndex
</t>
  </si>
  <si>
    <t>The 'Require a password when a computer wakes (on battery)' has been set to enabled.</t>
  </si>
  <si>
    <t>The Require a password when a computer wakes (on battery) has not been set to enabled.</t>
  </si>
  <si>
    <t>18.8.33.6</t>
  </si>
  <si>
    <t>18.8.33.6.1</t>
  </si>
  <si>
    <t>Enabling this setting ensures that anyone who wakes an unattended computer from sleep state will have to provide logon credentials before they can access the system.</t>
  </si>
  <si>
    <t>To establish the recommended configuration via GP, set the following UI path to `Enabled`:
Computer Configuration\Policies\Administrative Templates\System\Power Management\Sleep Settings\Require a password when a computer wakes (on battery).</t>
  </si>
  <si>
    <t>CCE-36881-1</t>
  </si>
  <si>
    <t>Enable the "Require a password when a computer wakes (on battery)". One method to achieve the recommended configuration via GP:
Set the following UI path to `Enabled`: Computer Configuration\Policies\Administrative Templates\System\Power Management\Sleep Settings\Require a password when a computer wakes (on battery).</t>
  </si>
  <si>
    <t>WIN2012-206</t>
  </si>
  <si>
    <t>Set "Require a password when a computer wakes (plugged in)" to "Enabled"</t>
  </si>
  <si>
    <t xml:space="preserve">Navigate to the UI Path articulated in the Remediation section and confirm it is set as prescribed. This group policy setting is backed by the following registry location:
HKEY_LOCAL_MACHINE\SOFTWARE\Policies\Microsoft\Power\PowerSettings\0e796bdb-100d-47d6-a2d5-f7d2daa51f51:ACSettingIndex
</t>
  </si>
  <si>
    <t>The 'Require a password when a computer wakes (plugged in)' has been set to enabled.</t>
  </si>
  <si>
    <t>The Require a password when a computer wakes (plugged in) has not been set to enabled.</t>
  </si>
  <si>
    <t>18.8.33.6.2</t>
  </si>
  <si>
    <t>To establish the recommended configuration via GP, set the following UI path to `Enabled`:
Computer Configuration\Policies\Administrative Templates\System\Power Management\Sleep Settings\Require a password when a computer wakes (plugged in).</t>
  </si>
  <si>
    <t>CCE-37066-8</t>
  </si>
  <si>
    <t>Enable the "Require a password when a computer wakes (plugged in)". One method to achieve the recommended configuration via GP:
Set the following UI path to `Enabled`: Computer Configuration\Policies\Administrative Templates\System\Power Management\Sleep Settings\Require a password when a computer wakes (plugged in).</t>
  </si>
  <si>
    <t>WIN2012-207</t>
  </si>
  <si>
    <t>AC-17</t>
  </si>
  <si>
    <t>Remote Access</t>
  </si>
  <si>
    <t>Set "Configure Offer Remote Assistance" to "Disabled"</t>
  </si>
  <si>
    <t>This policy setting allows you to turn on or turn off Offer (Unsolicited) Remote Assistance on this computer.
Help desk and support personnel will not be able to proactively offer assistance, although they can still respond to user assistance requests.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</si>
  <si>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HKEY_LOCAL_MACHINE\SOFTWARE\Policies\Microsoft\Windows NT\Terminal Services:fAllowUnsolicited
</t>
  </si>
  <si>
    <t>The setting 'Configure Offer Remote Assistance' is set to 'Disabled'</t>
  </si>
  <si>
    <t>The setting "Configure Offer Remote Assistance" is not set to "Disabled".</t>
  </si>
  <si>
    <t>HRM7</t>
  </si>
  <si>
    <t>HRM7: The agency does not adequately control remote access to its systems</t>
  </si>
  <si>
    <t>18.8.35</t>
  </si>
  <si>
    <t>18.8.35.1</t>
  </si>
  <si>
    <t>A user might be tricked and accept an unsolicited Remote Assistance offer from a malicious user.</t>
  </si>
  <si>
    <t>To establish the recommended configuration via GP, set the following UI path to `Disabled`:
Computer Configuration\Policies\Administrative Templates\System\Remote Assistance\Configure Offer Remote Assistance.</t>
  </si>
  <si>
    <t>CCE-36388-7</t>
  </si>
  <si>
    <t>Disable the "Configure Offer Remote Assistance". One method to achieve the recommended configuration via Group Policy is to perform the following:
Set the following UI path to "Disabled": Computer Configuration\Policies\Administrative Templates\System\Remote Assistance\Configure Offer Remote Assistance.</t>
  </si>
  <si>
    <t>WIN2012-208</t>
  </si>
  <si>
    <t>Set "Configure Solicited Remote Assistance" to "Disabled"</t>
  </si>
  <si>
    <t>This policy setting allows you to turn on or turn off Solicited (Ask for) Remote Assistance on this computer.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</si>
  <si>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HKEY_LOCAL_MACHINE\SOFTWARE\Policies\Microsoft\Windows NT\Terminal Services:fAllowToGetHelp
</t>
  </si>
  <si>
    <t>The setting 'Configure Solicited Remote Assistance' is set to 'Disabled'</t>
  </si>
  <si>
    <t>The setting "Configure Solicited Remote Assistance" is not set to "Disabled".</t>
  </si>
  <si>
    <t>18.8.35.2</t>
  </si>
  <si>
    <t>There is slight risk that a rogue administrator will gain access to another user's desktop session, however, they cannot connect to a user's computer unannounced or control it without permission from the user. When an expert tries to connect, the user can still choose to deny the connection or give the expert view-only privileges. The user must explicitly click the Yes button to allow the expert to remotely control the workstation.</t>
  </si>
  <si>
    <t>To establish the recommended configuration via GP, set the following UI path to `Disabled`:
Computer Configuration\Policies\Administrative Templates\System\Remote Assistance\Configure Solicited Remote Assistance.</t>
  </si>
  <si>
    <t>Users on this computer cannot use e-mail or file transfer to ask someone for help. Also, users cannot use instant messaging programs to allow connections to this computer.</t>
  </si>
  <si>
    <t>CCE-37281-3</t>
  </si>
  <si>
    <t>Disable the "Configure Solicited Remote Assistance". One method to achieve the recommended configuration via Group Policy is to perform the following:
Set the following UI path to "Disabled": Computer Configuration\Policies\Administrative Templates\System\Remote Assistance\Configure Solicited Remote. Assistance.</t>
  </si>
  <si>
    <t>WIN2012-209</t>
  </si>
  <si>
    <t>Set "Enable RPC Endpoint Mapper Client Authentication" to "Enabled" (MS only)</t>
  </si>
  <si>
    <t>This policy setting controls whether RPC clients authenticate with the Endpoint Mapper Service when the call they are making contains authentication information. The Endpoint Mapper Service on computers running Windows NT4 (all service packs) cannot process authentication information supplied in this manner. This policy setting can cause a specific issue with _1-way_ forest trusts if it is applied to the _trusting_ domain DCs (see Microsoft [KB3073942](https://support.microsoft.com/en-us/kb/3073942)), so we do not recommend applying it to Domain Controllers.
**Note:** This policy will not be in effect until the system is rebooted.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</si>
  <si>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 NT\Rpc:EnableAuthEpResolution
</t>
  </si>
  <si>
    <t>The setting 'Enable RPC Endpoint Mapper Client Authentication' is set to 'Enabled' (MS only)</t>
  </si>
  <si>
    <t>The setting "Enable RPC Endpoint Mapper Client Authentication" is not set to "Enabled" (MS only).</t>
  </si>
  <si>
    <t>18.8.36</t>
  </si>
  <si>
    <t>18.8.36.1</t>
  </si>
  <si>
    <t>Anonymous access to RPC services could result in accidental disclosure of information to unauthenticated users.</t>
  </si>
  <si>
    <t>To establish the recommended configuration via GP, set the following UI path to `Enabled`:
Computer Configuration\Policies\Administrative Templates\System\Remote Procedure Call\Enable RPC Endpoint Mapper Client Authentication.</t>
  </si>
  <si>
    <t>RPC clients will authenticate to the Endpoint Mapper Service for calls that contain authentication information. Clients making such calls will not be able to communicate with the Windows NT4 Server Endpoint Mapper Service.</t>
  </si>
  <si>
    <t>CCE-37346-4</t>
  </si>
  <si>
    <t>Set the "Enable RPC Endpoint Mapper Client Authentication" to "Enabled" (MS only). One method to achieve the recommended configuration via Group Policy is to perform the following:
Set the following UI path to "Enabled": Computer Configuration\Policies\Administrative Templates\System\Remote Procedure Call\Enable RPC Endpoint Mapper. Client Authentication.</t>
  </si>
  <si>
    <t>WIN2012-210</t>
  </si>
  <si>
    <t>SC-18</t>
  </si>
  <si>
    <t>Mobile Code</t>
  </si>
  <si>
    <t>Set "Disallow Autoplay for non-volume devices" to "Enabled"</t>
  </si>
  <si>
    <t>This policy setting disallows AutoPlay for MTP devices like cameras or phones.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</si>
  <si>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HKEY_LOCAL_MACHINE\SOFTWARE\Policies\Microsoft\Windows\Explorer:NoAutoplayfornonVolume
</t>
  </si>
  <si>
    <t>The setting 'Disallow Autoplay for non-volume devices' is set to 'Enabled'</t>
  </si>
  <si>
    <t>The setting "Disallow Autoplay for non-volume devices" is not set to "Enabled".</t>
  </si>
  <si>
    <t>HSI1</t>
  </si>
  <si>
    <t>HSI1: System configured to load or run removable media automatically</t>
  </si>
  <si>
    <t>18.9.8</t>
  </si>
  <si>
    <t>18.9.8.1</t>
  </si>
  <si>
    <t>An attacker could use this feature to launch a program to damage a client computer or data on the computer.</t>
  </si>
  <si>
    <t>To establish the recommended configuration via GP, set the following UI path to `Enabled`:
Computer Configuration\Policies\Administrative Templates\Windows Components\AutoPlay Policies\Disallow Autoplay for non-volume devices.</t>
  </si>
  <si>
    <t>AutoPlay will not be allowed for MTP devices like cameras or phones.</t>
  </si>
  <si>
    <t>CCE-37636-8</t>
  </si>
  <si>
    <t>Enable the "Disallow Autoplay for non-volume devices". One method to achieve the recommended configuration via Group Policy is to perform the following:
Set the following UI path to "Enabled": Computer Configuration\Policies\Administrative Templates\Windows Components\AutoPlay Policies\Disallow Autoplay for non-volume devices.</t>
  </si>
  <si>
    <t>WIN2012-211</t>
  </si>
  <si>
    <t>Set "Set the default behavior for AutoRun" to "Enabled: Do not execute any autorun commands"</t>
  </si>
  <si>
    <t>This policy setting sets the default behavior for Autorun commands. Autorun commands are generally stored in `autorun.inf` files. They often launch the installation program or other routines.
The recommended state for this setting is: `Enabled: Do not execute any autorun commands`.</t>
  </si>
  <si>
    <t>Navigate to the UI Path articulated in the Remediation section and confirm it is set as prescribed. This group policy setting is backed by the following registry location:
HKEY_LOCAL_MACHINE\SOFTWARE\Microsoft\Windows\CurrentVersion\Policies\Explorer:NoAutorun.</t>
  </si>
  <si>
    <t>The setting 'Set the default behavior for AutoRun' is set to 'Enabled: Do not execute any autorun commands'</t>
  </si>
  <si>
    <t>The setting "Set the default behavior for AutoRun" is not set to "Enabled: Do not execute any autorun commands".</t>
  </si>
  <si>
    <t>18.9.8.2</t>
  </si>
  <si>
    <t>Prior to Windows Vista, when media containing an autorun command is inserted, the system will automatically execute the program without user intervention. This creates a major security concern as code may be executed without user's knowledge. The default behavior starting with Windows Vista is to prompt the user whether autorun command is to be run. The autorun command is represented as a handler in the Autoplay dialog.</t>
  </si>
  <si>
    <t>To establish the recommended configuration via GP, set the following UI path to `Enabled: Do not execute any autorun commands`:
Computer Configuration\Policies\Administrative Templates\Windows Components\AutoPlay Policies\Set the default behavior for AutoRun.</t>
  </si>
  <si>
    <t>AutoRun commands will be completely disabled.</t>
  </si>
  <si>
    <t>CCE-38217-6</t>
  </si>
  <si>
    <t>Set the "Set the default behavior for AutoRun" to "Enabled: Do not execute any autorun commands". One method to achieve the recommended configuration via Group Policy is to perform the following:
Set the following UI path to "Enabled: Do not execute any autorun commands": Computer Configuration\Policies\Administrative Templates\Windows Components\AutoPlay Policies\Set the default behavior for AutoRun.</t>
  </si>
  <si>
    <t>WIN2012-212</t>
  </si>
  <si>
    <t>Set "Turn off Autoplay" to "Enabled: All drives"</t>
  </si>
  <si>
    <t>Autoplay starts to read from a drive as soon as you insert media in the drive, which causes the setup file for programs or audio media to start immediately. An attacker could use this feature to launch a program to damage the computer or data on the computer. Autoplay is disabled by default on some removable drive types, such as floppy disk and network drives, but not on CD-ROM drives.
**Note:** You cannot use this policy setting to enable Autoplay on computer drives in which it is disabled by default, such as floppy disk and network drives.
The recommended state for this setting is: `Enabled: All drives`.</t>
  </si>
  <si>
    <t xml:space="preserve">Navigate to the UI Path articulated in the Remediation section and confirm it is set as prescribed. This group policy setting is backed by the following registry location:
HKEY_LOCAL_MACHINE\SOFTWARE\Microsoft\Windows\CurrentVersion\Policies\Explorer:NoDriveTypeAutoRun
</t>
  </si>
  <si>
    <t>The setting 'Turn off Autoplay' is set to 'Enabled: All drives'</t>
  </si>
  <si>
    <t>The setting "Turn off Autoplay" is not set to "Enabled: All drives".</t>
  </si>
  <si>
    <t>18.9.8.3</t>
  </si>
  <si>
    <t>To establish the recommended configuration via GP, set the following UI path to `Enabled: All drives`:
Computer Configuration\Policies\Administrative Templates\Windows Components\AutoPlay Policies\Turn off Autoplay.</t>
  </si>
  <si>
    <t>Autoplay will be disabled - users will have to manually launch setup or installation programs that are provided on removable media.</t>
  </si>
  <si>
    <t>CCE-36875-3</t>
  </si>
  <si>
    <t>Set the "Turn off Autoplay" to "Enabled: All drives". One method to achieve the recommended configuration via Group Policy is to perform the following:
Set the following UI path to "Enabled: All drives": Computer Configuration\Policies\Administrative Templates\Windows Components\AutoPlay Policies\Turn off. Autoplay.</t>
  </si>
  <si>
    <t>WIN2012-213</t>
  </si>
  <si>
    <t>Set "Do not display the password reveal button" to "Enabled"</t>
  </si>
  <si>
    <t>This policy setting allows you to configure the display of the password reveal button in password entry user experiences.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</si>
  <si>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HKEY_LOCAL_MACHINE\SOFTWARE\Policies\Microsoft\Windows\CredUI:DisablePasswordReveal
</t>
  </si>
  <si>
    <t>The setting 'Do not display the password reveal button' is set to 'Enabled'</t>
  </si>
  <si>
    <t>The setting "Do not display the password reveal button" is not set to "Enabled".</t>
  </si>
  <si>
    <t>HCM45: System configuration provides additional attack surface.</t>
  </si>
  <si>
    <t>18.9.15</t>
  </si>
  <si>
    <t>18.9.15.1</t>
  </si>
  <si>
    <t>This is a useful feature when entering a long and complex password, especially when using a touchscreen. The potential risk is that someone else may see your password while surreptitiously observing your screen.</t>
  </si>
  <si>
    <t>To establish the recommended configuration via GP, set the following UI path to `Enabled`:
Computer Configuration\Policies\Administrative Templates\Windows Components\Credential User Interface\Do not display the password reveal button.</t>
  </si>
  <si>
    <t>The password reveal button will not be displayed after a user types a password in the password entry text box.</t>
  </si>
  <si>
    <t>CCE-37534-5</t>
  </si>
  <si>
    <t>Enable the "Do not display the password reveal button". One method to achieve the recommended configuration via Group Policy is to perform the following:
Set the following UI path to "Enabled": Computer Configuration\Policies\Administrative Templates\Windows Components\Credential User Interface\Do not display the password reveal button.</t>
  </si>
  <si>
    <t>WIN2012-214</t>
  </si>
  <si>
    <t>Set "Enumerate administrator accounts on elevation" to "Disabled"</t>
  </si>
  <si>
    <t>This policy setting controls whether administrator accounts are displayed when a user attempts to elevate a running application.
The recommended state for this setting is: `Disabled`.</t>
  </si>
  <si>
    <t xml:space="preserve">Navigate to the UI Path articulated in the Remediation section and confirm it is set as prescribed. This group policy setting is backed by the following registry location:
HKEY_LOCAL_MACHINE\SOFTWARE\Microsoft\Windows\CurrentVersion\Policies\CredUI:EnumerateAdministrators
</t>
  </si>
  <si>
    <t>The setting 'Enumerate administrator accounts on elevation' is set to 'Disabled'</t>
  </si>
  <si>
    <t>The setting "Enumerate administrator accounts on elevation" is not set to "Disabled".</t>
  </si>
  <si>
    <t>18.9.15.2</t>
  </si>
  <si>
    <t>Users could see the list of administrator accounts, making it slightly easier for a malicious user who has logged onto a console session to try to crack the passwords of those accounts.</t>
  </si>
  <si>
    <t>To establish the recommended configuration via GP, set the following UI path to `Disabled`:
Computer Configuration\Policies\Administrative Templates\Windows Components\Credential User Interface\Enumerate administrator accounts on elevation.</t>
  </si>
  <si>
    <t>CCE-36512-2</t>
  </si>
  <si>
    <t>Disable the "Enumerate administrator accounts on elevation". One method to achieve the recommended configuration via Group Policy is to perform the following:
Set the following UI path to "Disabled": Computer Configuration\Policies\Administrative Templates\Windows Components\Credential User Interface\Enumerate administrator accounts on elevation.</t>
  </si>
  <si>
    <t>WIN2012-215</t>
  </si>
  <si>
    <t>Set "EMET 5.52" or higher is installed</t>
  </si>
  <si>
    <t>The Enhanced Mitigation Experience Toolkit (EMET) is free and supported security software developed by Microsoft that allows an enterprise to apply exploit mitigations to applications that run on Windows. Many of these mitigations were later coded directly into Windows 10 and Server 2016.
More information on EMET, including download and User Guide, can be obtained here:
[Enhanced Mitigation Experience Toolkit - EMET - TechNet Security](https://technet.microsoft.com/en-us/security/jj653751)
**Note:** Although EMET is quite effective at enhancing exploit protection on Windows server OSes prior to Server 2016, it is highly recommended that compatibility testing is done on typical server configurations (including all CIS-recommended EMET settings) before widespread deployment to your environment.
**Note #2:** Microsoft has announced that EMET will be End-Of-Life (EOL) on July 31, 2018. This does not mean the software will stop working, only that Microsoft will not update it any further past that date, nor troubleshoot new problems with it. They are instead recommending that servers be upgraded to Server 2016.
**Note #3:** EMET has been reported to be very problematic on 32-bit OSes - we only recommend using it with 64-bit OSes.</t>
  </si>
  <si>
    <t>Navigate to `Control Panel\Program\Programs and Features` and confirm "EMET 5.52" or higher is listed in the `Name` column.</t>
  </si>
  <si>
    <t>The "EMET 5.52" has been installed.</t>
  </si>
  <si>
    <t>The "EMET 5.52" has not been installed.</t>
  </si>
  <si>
    <t>18.9.24</t>
  </si>
  <si>
    <t>18.9.24.1</t>
  </si>
  <si>
    <t>EMET mitigations help reduce the reliability of exploits that target vulnerable software running on Windows.</t>
  </si>
  <si>
    <t>Install EMET 5.52 or higher.</t>
  </si>
  <si>
    <t>WIN2012-216</t>
  </si>
  <si>
    <t>Set "Default Action and Mitigation Settings" to "Enabled" (plus subsettings)</t>
  </si>
  <si>
    <t>This setting configures the default action after detection and advanced ROP mitigation.
The recommended state for this setting is:
- Default Action and Mitigation Settings - `Enabled`
- Deep Hooks - `Enabled`
- Anti Detours - `Enabled`
- Banned Functions - `Enabled`
- Exploit Action -` User Configured`</t>
  </si>
  <si>
    <t>Navigate to the UI Path articulated in the Remediation section and confirm it is set as prescribed. This group policy setting is backed by the following registry location:
HKEY_LOCAL_MACHINE\SOFTWARE\Policies\Microsoft\EMET\SysSettings:AntiDetours
HKEY_LOCAL_MACHINE\SOFTWARE\Policies\Microsoft\EMET\SysSettings:BannedFunctions
HKEY_LOCAL_MACHINE\SOFTWARE\Policies\Microsoft\EMET\SysSettings:DeepHooks
HKEY_LOCAL_MACHINE\SOFTWARE\Policies\Microsoft\EMET\SysSettings:ExploitAction.</t>
  </si>
  <si>
    <t>The "Default Protections for Internet Explorer" has been enabled.</t>
  </si>
  <si>
    <t>The "Default Protections for Internet Explorer" has not been enabled.</t>
  </si>
  <si>
    <t>18.9.24.2</t>
  </si>
  <si>
    <t>These advanced mitigations for ROP mitigations apply to all configured software in EMET:
- **Deep Hooks** protects critical APIs and the subsequent lower level APIs used by the top level critical API.
- **Anti Detours** renders ineffective exploits that evade hooks by executing a copy of the hooked function prologue and then jump to the function past the prologue.
- **Banned Functions** will block calls to `ntdll!LdrHotPatchRoutine` to mitigate potential exploits abusing the API.</t>
  </si>
  <si>
    <t>To establish the recommended configuration via GP, set the following UI path to `Enabled:`
Computer Configuration\Policies\Administrative Templates\Windows Components\EMET\Default Action and Mitigation Settings.</t>
  </si>
  <si>
    <t>The advanced mitigations available in EMET will be enabled and actively applied to all software they are configured for.</t>
  </si>
  <si>
    <t>CCE-38427-1</t>
  </si>
  <si>
    <t>Set "Default Action and Mitigation Settings" to "Enabled" (plus subsettings). One method to achieve the recommended configuration via Group Policy is to perform the following:
Set the following UI path to `Enabled:` Computer Configuration\Policies\Administrative Templates\Windows Components\EMET\Default Action and Mitigation Settings.</t>
  </si>
  <si>
    <t>WIN2012-217</t>
  </si>
  <si>
    <t>Set "Default Protections for Internet Explorer" to "Enabled"</t>
  </si>
  <si>
    <t>This setting determines if recommended EMET mitigations are applied to Internet Explorer.
The recommended state for this setting is: `Enabled`.</t>
  </si>
  <si>
    <t>Navigate to the UI Path articulated in the Remediation section and confirm it is set as prescribed. This group policy setting is backed by the following registry location:
HKEY_LOCAL_MACHINE\SOFTWARE\Policies\Microsoft\EMET\Defaults\IE.</t>
  </si>
  <si>
    <t>18.9.24.3</t>
  </si>
  <si>
    <t>Applying EMET mitigations to Internet Explorer will help reduce the reliability of exploits that target it.</t>
  </si>
  <si>
    <t>To establish the recommended configuration via GP, set the following UI path to `Enabled`:
Computer Configuration\Policies\Administrative Templates\Windows Components\EMET\Default Protections for Internet Explorer.</t>
  </si>
  <si>
    <t>EMET mitigations will be applied to Internet Explorer.</t>
  </si>
  <si>
    <t>CCE-38428-9</t>
  </si>
  <si>
    <t>Enable the "Default Protections for Internet Explorer". One method to achieve the recommended configuration via Group Policy is to perform the following:
Set the following UI path to "Enabled": Computer Configuration\Policies\Administrative Templates\Windows Components\EMET\Default Protections for Internet Explorer.</t>
  </si>
  <si>
    <t>WIN2012-218</t>
  </si>
  <si>
    <t>Set "Default Protections for Popular Software" to "Enabled"</t>
  </si>
  <si>
    <t>This setting determines if recommended EMET mitigations are applied to the following popular software:
- 7-Zip
- Adobe Photoshop
- Foxit Reader
- Google Chrome
- Google Talk
- iTunes
- Microsoft Live Writer
- Microsoft Lync Communicator
- Microsoft Photo Gallery
- Microsoft SkyDrive
- mIRC
- Mozilla Firefox
- Mozilla Thunderbird
- Opera
- Pidgin
- QuickTime Player
- RealPlayer
- Safari
- Skype
- VideoLAN VLC
- Winamp
- Windows Live Mail
- Windows Media Player
- WinRAR
- WinZip
The recommended state for this setting is: `Enabled`.</t>
  </si>
  <si>
    <t>Navigate to the UI Path articulated in the Remediation section and confirm it is set as prescribed. This group policy setting is backed by many registry values (for the various popular software that EMET supports) under the following registry location:
HKEY_LOCAL_MACHINE\SOFTWARE\Policies\Microsoft\EMET\Defaults.</t>
  </si>
  <si>
    <t>The "Default Protections for Popular Software has been enabled.</t>
  </si>
  <si>
    <t>The "Default Protections for Popular Software has not been enabled.</t>
  </si>
  <si>
    <t>18.9.24.4</t>
  </si>
  <si>
    <t>Applying EMET mitigations to popular software packages will help reduce the reliability of exploits that target them.</t>
  </si>
  <si>
    <t>To establish the recommended configuration via GP, set the following UI path to `Enabled`:
Computer Configuration\Policies\Administrative Templates\Windows Components\EMET\Default Protections for Popular Software.</t>
  </si>
  <si>
    <t>EMET mitigations will be applied to the listed popular software that is installed on the computer.</t>
  </si>
  <si>
    <t>CCE-36750-8</t>
  </si>
  <si>
    <t>Enable the "Default Protections for Popular Software". One method to achieve the recommended configuration via Group Policy is to perform the following:
Set the following UI path to `Enabled: Computer Configuration\Policies\Administrative Templates\Windows Components\EMET\Default Protections for Popular Software.</t>
  </si>
  <si>
    <t>WIN2012-219</t>
  </si>
  <si>
    <t>Set "Default Protections for Recommended Software" to "Enabled"</t>
  </si>
  <si>
    <t>This setting determines if recommended EMET mitigations are applied to the following software:
- Adobe Acrobat
- Adobe Acrobat Reader
- Microsoft Office suite applications
- Oracle Java
- WordPad
The recommended state for this setting is: `Enabled`.</t>
  </si>
  <si>
    <t>Navigate to the UI Path articulated in the Remediation section and confirm it is set as prescribed. This group policy setting is backed by many registry values (for the various recommended software that EMET supports) under the following registry location:
HKEY_LOCAL_MACHINE\SOFTWARE\Policies\Microsoft\EMET\Defaults.</t>
  </si>
  <si>
    <t>The "Default Protections for Recommended Software" has been enabled.</t>
  </si>
  <si>
    <t>The "Default Protections for Recommended Software" has not been enabled.</t>
  </si>
  <si>
    <t>18.9.24.5</t>
  </si>
  <si>
    <t>Applying EMET mitigations to recommended software will help reduce the reliability of exploits that target them.</t>
  </si>
  <si>
    <t>To establish the recommended configuration via GP, set the following UI path to `Enabled:`
Computer Configuration\Policies\Administrative Templates\Windows Components\EMET\Default Protections for Recommended .</t>
  </si>
  <si>
    <t>EMET mitigations will be applied to the listed recommended software that is installed on the computer.</t>
  </si>
  <si>
    <t>CCE-36515-5</t>
  </si>
  <si>
    <t>Enable the "Default Protections for Recommended Software". One method to achieve the recommended configuration via Group Policy is to perform the following:
Set the following UI path to "Enabled": Computer Configuration\Policies\Administrative Templates\Windows Components\EMET\Default Protections for Recommended .</t>
  </si>
  <si>
    <t>WIN2012-220</t>
  </si>
  <si>
    <t>Set "System ASLR" to "Enabled: Application Opt-In"</t>
  </si>
  <si>
    <t>This setting determines how applications become enrolled in Address Space Layout Randomization (ASLR).
The recommended state for this setting is: `Enabled: Application Opt-In`.</t>
  </si>
  <si>
    <t>Navigate to the UI Path articulated in the Remediation section and confirm it is set as prescribed. This group policy setting is backed by the following registry location:
HKEY_LOCAL_MACHINE\SOFTWARE\Policies\Microsoft\EMET\SysSettings:ASLR.</t>
  </si>
  <si>
    <t>"System ASLR" has been set to "Enabled: Application Opt-In".</t>
  </si>
  <si>
    <t>"System ASLR" has not been set to "Enabled: Application Opt-In".</t>
  </si>
  <si>
    <t>18.9.24.6</t>
  </si>
  <si>
    <t>ASLR reduces the predictability of process memory, which in-turn helps reduce the reliability of exploits targeting memory corruption vulnerabilities.</t>
  </si>
  <si>
    <t>To establish the recommended configuration via GP, set the following UI path to `Enabled: Application Opt-In`:
Computer Configuration\Policies\Administrative Templates\Windows Components\EMETSystem ASLR.</t>
  </si>
  <si>
    <t>ASLR protections will be enabled on applications that have been configured for it in EMET.</t>
  </si>
  <si>
    <t>CCE-38437-0</t>
  </si>
  <si>
    <t>Set "System ASLR" to "Enabled: Application Opt-In". One method to achieve the recommended configuration via Group Policy is to perform the following:
Set the following UI path to `Enabled: Application Opt-In`: Computer Configuration\Policies\Administrative Templates\Windows Components\EMETSystem ASLR.</t>
  </si>
  <si>
    <t>WIN2012-221</t>
  </si>
  <si>
    <t>Set "System DEP" to "Enabled: Application Opt-Out"</t>
  </si>
  <si>
    <t>This setting determines how applications become enrolled in Data Execution Protection (DEP).
The recommended state for this setting is: `Enabled: Application Opt-Out`.</t>
  </si>
  <si>
    <t>Navigate to the UI Path articulated in the Remediation section and confirm it is set as prescribed. This group policy setting is backed by the following registry location:
HKEY_LOCAL_MACHINE\SOFTWARE\Policies\Microsoft\EMET\SysSettings:DEP.</t>
  </si>
  <si>
    <t>"System DEP" has been se to "Enabled: Application Opt-Out".</t>
  </si>
  <si>
    <t>"System DEP" has not been set to "Enabled: Application Opt-Out".</t>
  </si>
  <si>
    <t>18.9.24.7</t>
  </si>
  <si>
    <t>DEP marks pages of application memory as non-executable, which reduces a given exploit's ability to run attacker-controlled code.</t>
  </si>
  <si>
    <t>To establish the recommended configuration via GP, set the following UI path to `Enabled: Application Opt-Out`:
Computer Configuration\Policies\Administrative Templates\Windows Components\EMET\System DEP.</t>
  </si>
  <si>
    <t>DEP protections will be enabled on *all* applications unless EMET has been specifically configured to opt-out of DEP for that application.</t>
  </si>
  <si>
    <t>CCE-38438-8</t>
  </si>
  <si>
    <t>Set "System DEP" to "Enabled: Application Opt-Out". One method to achieve the recommended configuration via Group Policy is to perform the following:
Set the following UI path to `Enabled: Application Opt-Out`: Computer Configuration\Policies\Administrative Templates\Windows Components\EMET\System DEP.</t>
  </si>
  <si>
    <t>WIN2012-222</t>
  </si>
  <si>
    <t>Set "System SEHOP" to "Enabled: Application Opt-Out"</t>
  </si>
  <si>
    <t>This setting determines how applications become enrolled in Structured Exception Handler Overwrite Protection (SEHOP).
The recommended state for this setting is: `Enabled: Application Opt-Out`.</t>
  </si>
  <si>
    <t>Navigate to the UI Path articulated in the Remediation section and confirm it is set as prescribed. This group policy setting is backed by the following registry location:
HKEY_LOCAL_MACHINE\SOFTWARE\Policies\Microsoft\EMET\SysSettings:SEHOP.</t>
  </si>
  <si>
    <t>18.9.24.8</t>
  </si>
  <si>
    <t>When a software component suffers from a memory corruption vulnerability, an exploit may be able to overwrite memory that contains data structures that control how the software handles exceptions. By corrupting these structures in a controlled manner, an exploit may be able to execute arbitrary code. SEHOP verifies the integrity of those structures before they are used to handle exceptions, which reduces the reliability of exploits that leverage structured exception handler overwrites.</t>
  </si>
  <si>
    <t>To establish the recommended configuration via GP, set the following UI path to `Enabled: Application Opt-Out`:
Computer Configuration\Policies\Administrative Templates\Windows Components\EMET\System SEHOP.</t>
  </si>
  <si>
    <t>SEHOP protections will be enabled on *all* applications unless EMET has been specifically configured to opt-out of SEHOP for that application.</t>
  </si>
  <si>
    <t>CCE-38439-6</t>
  </si>
  <si>
    <t>Set "System SEHOP" to "Enabled: Application Opt-Out". One method to achieve the recommended configuration via Group Policy is to perform the following:
Set the following UI path to `Enabled: Application Opt-Out`: Computer Configuration\Policies\Administrative Templates\Windows Components\EMET\System SEHOP.</t>
  </si>
  <si>
    <t>WIN2012-223</t>
  </si>
  <si>
    <t>AU-11</t>
  </si>
  <si>
    <t>Audit Record Retention</t>
  </si>
  <si>
    <t>Set "Application: Control Event Log behavior when the log file reaches its maximum size" to "Disabled"</t>
  </si>
  <si>
    <t>This policy setting controls Event Log behavior when the log file reaches its maximum size.
The recommended state for this setting is: `Disabled`.
**Note:** Old events may or may not be retained according to the _Backup log automatically when full_ policy setting.</t>
  </si>
  <si>
    <t xml:space="preserve">Navigate to the UI Path articulated in the Remediation section and confirm it is set as prescribed. This group policy setting is backed by the following registry location:
HKEY_LOCAL_MACHINE\SOFTWARE\Policies\Microsoft\Windows\EventLog\Application:Retention
</t>
  </si>
  <si>
    <t>The setting 'Application: Control Event Log behavior when the log file reaches its maximum size' is set to 'Disabled'</t>
  </si>
  <si>
    <t>The setting "Application: Control Event Log behavior when the log file reaches its maximum size" is not set to "Disabled".</t>
  </si>
  <si>
    <t>18.9.26.1</t>
  </si>
  <si>
    <t>18.9.26.1.1</t>
  </si>
  <si>
    <t>If new events are not recorded it may be difficult or impossible to determine the root cause of system problems or the unauthorized activities of malicious users.</t>
  </si>
  <si>
    <t>To establish the recommended configuration via GP, set the following UI path to `Disabled`:
Computer Configuration\Policies\Administrative Templates\Windows Components\Event Log Service\Application\Control Event Log behavior when the log file reaches its maximum size.</t>
  </si>
  <si>
    <t>CCE-37775-4</t>
  </si>
  <si>
    <t>Disable the "Application: Control Event Log behavior when the log file reaches its maximum size". To implement the recommended configuration state:
Set the following Group Policy setting to "Disabled": Computer Configuration\Policies\Administrative Templates\Windows Components\Event Log Service\Application\Control Event Log behavior when the log file reaches its maximum size.</t>
  </si>
  <si>
    <t>WIN2012-224</t>
  </si>
  <si>
    <t>Set "Application: Specify the maximum log file size (KB)" to "Enabled: 32,768 or greater"</t>
  </si>
  <si>
    <t>This policy setting specifies the maximum size of the log file in kilobytes. The maximum log file size can be configured between 1 megabyte (1,024 kilobytes) and 4 terabytes (4,194,240 kilobytes) in kilobyte increments.
The recommended state for this setting is: `Enabled: 32,768 or greater`.</t>
  </si>
  <si>
    <t xml:space="preserve">Navigate to the UI Path articulated in the Remediation section and confirm it is set as prescribed. This group policy setting is backed by the following registry location:
HKEY_LOCAL_MACHINE\SOFTWARE\Policies\Microsoft\Windows\EventLog\Application:MaxSize
</t>
  </si>
  <si>
    <t>The setting 'Application: Specify the maximum log file size (KB)' is set to 'Enabled: 32,768 or greater'</t>
  </si>
  <si>
    <t>The setting "Application: Specify the maximum log file size (KB)" is not set to "Enabled: 32,768 or greater".</t>
  </si>
  <si>
    <t>18.9.26.1.2</t>
  </si>
  <si>
    <t>To establish the recommended configuration via GP, set the following UI path to `Enabled: 32,768 or greater`:
Computer Configuration\Policies\Administrative Templates\Windows Components\Event Log Service\Application\Specify the maximum log file size (KB).</t>
  </si>
  <si>
    <t>When event logs fill to capacity, they will stop recording information unless the retention method for each is set so that the computer will overwrite the oldest entries with the most recent ones. To mitigate the risk of loss of recent data, you can configure the retention method so that older events are overwritten as needed.
The consequence of this configuration is that older events will be removed from the logs. Attackers can take advantage of such a configuration, because they can generate a large number of extraneous events to overwrite any evidence of their attack. These risks can be somewhat reduced if you automate the archival and backup of event log data.
Ideally, all specifically monitored events should be sent to a server that uses Microsoft System Center Operations Manager (SCOM) or some other automated monitoring tool. Such a configuration is particularly important because an attacker who successfully compromises a server could clear the Security log. If all events are sent to a monitoring server, then you will be able to gather forensic information about the attacker's activities.</t>
  </si>
  <si>
    <t>CCE-37948-7</t>
  </si>
  <si>
    <t>Set the "Application: Specify the maximum log file size (KB)" to "Enabled: 32,768 or greater". One method to achieve the recommended configuration via Group Policy is to perform the following:
Set the following Group Policy setting to "Enabled: 32,768 or greater": Computer Configuration\Policies\Administrative Templates\Windows Components\Event Log Service\Application\Specify the maximum log file size (KB).</t>
  </si>
  <si>
    <t>WIN2012-225</t>
  </si>
  <si>
    <t>Set "Security: Control Event Log behavior when the log file reaches its maximum size" to "Disabled"</t>
  </si>
  <si>
    <t xml:space="preserve">Navigate to the UI Path articulated in the Remediation section and confirm it is set as prescribed. This group policy setting is backed by the following registry location:
HKEY_LOCAL_MACHINE\SOFTWARE\Policies\Microsoft\Windows\EventLog\Security:Retention
</t>
  </si>
  <si>
    <t>The setting 'Security: Control Event Log behavior when the log file reaches its maximum size' is set to 'Disabled'</t>
  </si>
  <si>
    <t>The setting "Security: Control Event Log behavior when the log file reaches its maximum size" is not set to "Disabled".</t>
  </si>
  <si>
    <t>18.9.26.2</t>
  </si>
  <si>
    <t>18.9.26.2.1</t>
  </si>
  <si>
    <t>To establish the recommended configuration via GP, set the following UI path to `Disabled`:
Computer Configuration\Policies\Administrative Templates\Windows Components\Event Log Service\Security\Control Event Log behavior when the log file reaches its maximum size.</t>
  </si>
  <si>
    <t>CCE-37145-0</t>
  </si>
  <si>
    <t>Disable the "Security: Control Event Log behavior when the log file reaches its maximum size". To implement the recommended configuration state: 
Set the following Group Policy setting to "Disabled": Computer Configuration\Policies\Administrative Templates\Windows Components\Event Log Service\Security\Control Event Log behavior when the log file reaches its maximum size.</t>
  </si>
  <si>
    <t>WIN2012-226</t>
  </si>
  <si>
    <t>Set "Security: Specify the maximum log file size (KB)" to "Enabled: 196,608 or greater"</t>
  </si>
  <si>
    <t>This policy setting specifies the maximum size of the log file in kilobytes. The maximum log file size can be configured between 1 megabyte (1,024 kilobytes) and 4 terabytes (4,194,240 kilobytes) in kilobyte increments.
The recommended state for this setting is: `Enabled: 196,608 or greater`.</t>
  </si>
  <si>
    <t xml:space="preserve">Navigate to the UI Path articulated in the Remediation section and confirm it is set as prescribed. This group policy setting is backed by the following registry location:
HKEY_LOCAL_MACHINE\SOFTWARE\Policies\Microsoft\Windows\EventLog\Security:MaxSize
</t>
  </si>
  <si>
    <t>The setting 'Security: Specify the maximum log file size (KB)' is set to 'Enabled: 196,608 or greater'</t>
  </si>
  <si>
    <t>The setting "Security: Specify the maximum log file size (KB)" is not set to "Enabled: 196,608 or greater".</t>
  </si>
  <si>
    <t>18.9.26.2.2</t>
  </si>
  <si>
    <t>To establish the recommended configuration via GP, set the following UI path to `Enabled: 196,608 or greater`:
Computer Configuration\Policies\Administrative Templates\Windows Components\Event Log Service\Security\Specify the maximum log file size (KB).</t>
  </si>
  <si>
    <t>CCE-37695-4</t>
  </si>
  <si>
    <t>Set the "Security: Specify the maximum log file size (KB)" to "Enabled: 196,608 or greater". One method to achieve the recommended configuration via Group Policy is to perform the following:
Set the following Group Policy setting to "Enabled: 196,608 or greater": Computer Configuration\Policies\Administrative Templates\Windows Components\Event Log Service\Security\Specify the maximum log file size (KB).</t>
  </si>
  <si>
    <t>WIN2012-227</t>
  </si>
  <si>
    <t>Set "Setup: Control Event Log behavior when the log file reaches its maximum size" to "Disabled"</t>
  </si>
  <si>
    <t xml:space="preserve">Navigate to the UI Path articulated in the Remediation section and confirm it is set as prescribed. This group policy setting is backed by the following registry location:
HKEY_LOCAL_MACHINE\SOFTWARE\Policies\Microsoft\Windows\EventLog\Setup:Retention
</t>
  </si>
  <si>
    <t>The setting 'Setup: Control Event Log behavior when the log file reaches its maximum size' is set to 'Disabled'</t>
  </si>
  <si>
    <t>The setting "Setup: Control Event Log behavior when the log file reaches its maximum size" is not set to "Disabled".</t>
  </si>
  <si>
    <t>18.9.26.3</t>
  </si>
  <si>
    <t>18.9.26.3.1</t>
  </si>
  <si>
    <t>To establish the recommended configuration via GP, set the following UI path to `Disabled`:
Computer Configuration\Policies\Administrative Templates\Windows Components\Event Log Service\Setup\Control Event Log behavior when the log file reaches its maximum size.</t>
  </si>
  <si>
    <t>CCE-38276-2</t>
  </si>
  <si>
    <t>Disable the "Setup: Control Event Log behavior when the log file reaches its maximum size". One method to achieve the recommended configuration via Group Policy is to perform the following:
Set the following Group Policy setting to "Disabled": Computer Configuration\Policies\Administrative Templates\Windows Components\Event Log Service\Setup\Control Event Log behavior when the log file reaches its maximum size.</t>
  </si>
  <si>
    <t>WIN2012-228</t>
  </si>
  <si>
    <t>Set "Setup: Specify the maximum log file size (KB)" to "Enabled: 32,768 or greater"</t>
  </si>
  <si>
    <t xml:space="preserve">Navigate to the UI Path articulated in the Remediation section and confirm it is set as prescribed. This group policy setting is backed by the following registry location:
HKEY_LOCAL_MACHINE\SOFTWARE\Policies\Microsoft\Windows\EventLog\Setup:MaxSize
</t>
  </si>
  <si>
    <t>The setting 'Setup: Specify the maximum log file size (KB)' is set to 'Enabled: 32,768 or greater'</t>
  </si>
  <si>
    <t>The setting "Setup: Specify the maximum log file size (KB)" is not set to "Enabled: 32,768 or greater".</t>
  </si>
  <si>
    <t>18.9.26.3.2</t>
  </si>
  <si>
    <t>If events are not recorded it may be difficult or impossible to determine the root cause of system problems or the unauthorized activities of malicious users</t>
  </si>
  <si>
    <t>To establish the recommended configuration via GP, set the following UI path to `Enabled: 32,768 or greater`:
Computer Configuration\Policies\Administrative Templates\Windows Components\Event Log Service\Setup\Specify the maximum log file size (KB).</t>
  </si>
  <si>
    <t>CCE-37526-1</t>
  </si>
  <si>
    <t>Set the "Setup: Specify the maximum log file size (KB)" to "Enabled: 32,768 or greater". One method to achieve the recommended configuration via Group Policy is to perform the following:
Set the following Group Policy setting to "Enabled: 32,768 or greater": Computer Configuration\Policies\Administrative Templates\Windows Components\Event Log Service\Setup\Specify the maximum log file size (KB).</t>
  </si>
  <si>
    <t>WIN2012-229</t>
  </si>
  <si>
    <t>Set "System: Control Event Log behavior when the log file reaches its maximum size" to "Disabled"</t>
  </si>
  <si>
    <t xml:space="preserve">Navigate to the UI Path articulated in the Remediation section and confirm it is set as prescribed. This group policy setting is backed by the following registry location:
HKEY_LOCAL_MACHINE\SOFTWARE\Policies\Microsoft\Windows\EventLog\System:Retention
</t>
  </si>
  <si>
    <t>The setting 'System: Control Event Log behavior when the log file reaches its maximum size' is set to 'Disabled'</t>
  </si>
  <si>
    <t>The setting "System: Control Event Log behavior when the log file reaches its maximum size" is not set to "Disabled".</t>
  </si>
  <si>
    <t>18.9.26.4</t>
  </si>
  <si>
    <t>18.9.26.4.1</t>
  </si>
  <si>
    <t>To establish the recommended configuration via GP, set the following UI path to `Disabled`:
Computer Configuration\Policies\Administrative Templates\Windows Components\Event Log Service\System\Control Event Log behavior when the log file reaches its maximum size.</t>
  </si>
  <si>
    <t>CCE-36160-0</t>
  </si>
  <si>
    <t>Disable the "System: Control Event Log behavior when the log file reaches its maximum size". To implement the recommended configuration state: 
Set the following Group Policy setting to "Disabled": Computer Configuration\Policies\Administrative Templates\Windows Components\Event Log Service\System\Control Event Log behavior when the log file reaches its maximum size.</t>
  </si>
  <si>
    <t>WIN2012-230</t>
  </si>
  <si>
    <t>Set "System: Specify the maximum log file size (KB)" to "Enabled: 32,768 or greater"</t>
  </si>
  <si>
    <t xml:space="preserve">Navigate to the UI Path articulated in the Remediation section and confirm it is set as prescribed. This group policy setting is backed by the following registry location:
HKEY_LOCAL_MACHINE\SOFTWARE\Policies\Microsoft\Windows\EventLog\System:MaxSize
</t>
  </si>
  <si>
    <t>The setting 'System: Specify the maximum log file size (KB)' is set to 'Enabled: 32,768 or greater'</t>
  </si>
  <si>
    <t>The setting "System: Specify the maximum log file size (KB)" is not set to "Enabled: 32,768 or greater".</t>
  </si>
  <si>
    <t>18.9.26.4.2</t>
  </si>
  <si>
    <t>To establish the recommended configuration via GP, set the following UI path to `Enabled: 32,768 or greater`:
Computer Configuration\Policies\Administrative Templates\Windows Components\Event Log Service\System\Specify the maximum log file size (KB).</t>
  </si>
  <si>
    <t>CCE-36092-5</t>
  </si>
  <si>
    <t>Set the "System: Specify the maximum log file size (KB)" to "Enabled: 32,768 or greater". One method to achieve the recommended configuration via Group Policy is to perform the following:
Set the following Group Policy setting to "Enabled: 32,768 or greater": Computer Configuration\Policies\Administrative Templates\Windows Components\Event Log Service\System\Specify the maximum log file size (KB).</t>
  </si>
  <si>
    <t>WIN2012-231</t>
  </si>
  <si>
    <t>Set "Turn off Data Execution Prevention for Explorer" to "Disabled"</t>
  </si>
  <si>
    <t>Disabling Data Execution Prevention can allow certain legacy plug-in applications to function without terminating Explorer.
The recommended state for this setting is: `Disabled`.
**Note:** Some legacy plug-in applications and other software may not function with Data Execution Prevention and will require an exception to be defined for that specific plug-in/software.</t>
  </si>
  <si>
    <t xml:space="preserve">Navigate to the UI Path articulated in the Remediation section and confirm it is set as prescribed. This group policy setting is backed by the following registry location:
HKEY_LOCAL_MACHINE\SOFTWARE\Policies\Microsoft\Windows\Explorer:NoDataExecutionPrevention
</t>
  </si>
  <si>
    <t>The setting 'Turn off Data Execution Prevention for Explorer' is set to 'Disabled'</t>
  </si>
  <si>
    <t>The setting "Turn off Data Execution Prevention for Explorer" is not set to "Disabled".</t>
  </si>
  <si>
    <t>HSI22</t>
  </si>
  <si>
    <t>HSI22: Data remanence is not properly handled</t>
  </si>
  <si>
    <t>18.9.30</t>
  </si>
  <si>
    <t>18.9.30.2</t>
  </si>
  <si>
    <t>Data Execution Prevention is an important security feature supported by Explorer that helps to limit the impact of certain types of malware.</t>
  </si>
  <si>
    <t>To establish the recommended configuration via GP, set the following UI path to `Disabled`:
Computer Configuration\Policies\Administrative Templates\Windows Components\File Explorer\Turn off Data Execution Prevention for Explorer.</t>
  </si>
  <si>
    <t>CCE-37809-1</t>
  </si>
  <si>
    <t>Disable the "Turn off Data Execution Prevention for Explorer". One method to achieve the recommended configuration via Group Policy is to perform the following:
Set the following Group Policy setting to "Disabled": Computer Configuration\Policies\Administrative Templates\Windows Components\File Explorer\Turn off Data Execution Prevention for Explorer.</t>
  </si>
  <si>
    <t>WIN2012-232</t>
  </si>
  <si>
    <t>Set "Turn off heap termination on corruption" to "Disabled"</t>
  </si>
  <si>
    <t>Without heap termination on corruption, legacy plug-in applications may continue to function when a File Explorer session has become corrupt. Ensuring that heap termination on corruption is active will prevent this.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</si>
  <si>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HKEY_LOCAL_MACHINE\SOFTWARE\Policies\Microsoft\Windows\Explorer:NoHeapTerminationOnCorruption
</t>
  </si>
  <si>
    <t>The setting 'Turn off heap termination on corruption' is set to 'Disabled'</t>
  </si>
  <si>
    <t>The setting "Turn off heap termination on corruption" is not set to "Disabled".</t>
  </si>
  <si>
    <t>18.9.30.3</t>
  </si>
  <si>
    <t>Allowing an application to function after its session has become corrupt increases the risk posture to the system.</t>
  </si>
  <si>
    <t>To establish the recommended configuration via GP, set the following UI path to `Disabled`:
Computer Configuration\Policies\Administrative Templates\Windows Components\File Explorer\Turn off heap termination on corruption.</t>
  </si>
  <si>
    <t>CCE-36660-9</t>
  </si>
  <si>
    <t>Disable "Turn off heap termination on corruption". One method to achieve the recommended configuration via Group Policy is to perform the following:
Set the following Group Policy setting to "Disabled": Computer Configuration\Policies\Administrative Templates\Windows Components\File Explorer\Turn off heap termination on corruption.</t>
  </si>
  <si>
    <t>WIN2012-233</t>
  </si>
  <si>
    <t>Set "Turn off shell protocol protected mode" to "Disabled"</t>
  </si>
  <si>
    <t>This policy setting allows you to configure the amount of functionality that the shell protocol can have. When using the full functionality of this protocol, applications can open folders and launch files. The protected mode reduces the functionality of this protocol allowing applications to only open a limited set of folders. Applications are not able to open files with this protocol when it is in the protected mode. It is recommended to leave this protocol in the protected mode to increase the security of Windows.
The recommended state for this setting is: `Disabled`.</t>
  </si>
  <si>
    <t xml:space="preserve">Navigate to the UI Path articulated in the Remediation section and confirm it is set as prescribed. This group policy setting is backed by the following registry location:
HKEY_LOCAL_MACHINE\SOFTWARE\Microsoft\Windows\CurrentVersion\Policies\Explorer:PreXPSP2ShellProtocolBehavior
</t>
  </si>
  <si>
    <t>The setting 'Turn off shell protocol protected mode' is set to 'Disabled'</t>
  </si>
  <si>
    <t>The setting "Turn off shell protocol protected mode" is not set to "Disabled".</t>
  </si>
  <si>
    <t>18.9.30.4</t>
  </si>
  <si>
    <t>Limiting the opening of files and folders to a limited set reduces the attack surface of the system.</t>
  </si>
  <si>
    <t>To establish the recommended configuration via GP, set the following UI path to `Disabled`:
Computer Configuration\Policies\Administrative Templates\Windows Components\File Explorer\Turn off shell protocol protected mode.</t>
  </si>
  <si>
    <t>CCE-36809-2</t>
  </si>
  <si>
    <t>Disable the "Turn off shell protocol protected mode". One method to achieve the recommended configuration via Group Policy is to perform the following:
Set the following Group Policy setting to "Disabled": Computer Configuration\Policies\Administrative Templates\Windows Components\File Explorer\Turn off shell protocol protected mode.</t>
  </si>
  <si>
    <t>WIN2012-234</t>
  </si>
  <si>
    <t>Set "Prevent the usage of OneDrive for file storage" to "Enabled"</t>
  </si>
  <si>
    <t>This policy setting lets you prevent apps and features from working with files on OneDrive using the Next Generation Sync Client.
The recommended state for this setting is: `Enabled`.</t>
  </si>
  <si>
    <t>Navigate to the UI Path articulated in the Remediation section and confirm it is set as prescribed. This group policy setting is backed by the following registry location:
HKEY_LOCAL_MACHINE\SOFTWARE\Policies\Microsoft\Windows\OneDrive:DisableFileSyncNGSC.</t>
  </si>
  <si>
    <t xml:space="preserve">The 'Prevent the usage of OneDrive for file storage' option has been enabled. </t>
  </si>
  <si>
    <t xml:space="preserve">The Prevent the usage of OneDrive for file storage option has not been enabled. </t>
  </si>
  <si>
    <t>18.9.52</t>
  </si>
  <si>
    <t>18.9.52.1</t>
  </si>
  <si>
    <t>Enabling this setting prevents users from accidentally uploading confidential or sensitive corporate information to the OneDrive cloud service using the Next Generation Sync Client.</t>
  </si>
  <si>
    <t>To establish the recommended configuration via GP, set the following UI path to `Enabled`:
Computer Configuration\Policies\Administrative Templates\Windows Components\OneDrive\Prevent the usage of OneDrive for file storage.</t>
  </si>
  <si>
    <t>Users can't access OneDrive from the OneDrive app and file picker. Windows Store apps can't access OneDrive using the `WinRT` API. OneDrive doesn't appear in the navigation pane in File Explorer. OneDrive files aren't kept in sync with the cloud. Users can't automatically upload photos and videos from the camera roll folder.
**Note:** If your organization uses Office 365, be aware that this setting will prevent users from saving files to OneDrive/SkyDrive.</t>
  </si>
  <si>
    <t>CCE-36939-7</t>
  </si>
  <si>
    <t>Enable the "Prevent the usage of OneDrive for file storage". One method to achieve the recommended configuration via Group Policy is to perform the following:
Set the following Group Policy setting to "Enabled": Computer Configuration\Policies\Administrative Templates\Windows Components\OneDrive\Prevent the usage of OneDrive for file storage.</t>
  </si>
  <si>
    <t>WIN2012-235</t>
  </si>
  <si>
    <t>Set 'Prevent the usage of OneDrive for file storage on Windows 8.1' to 'Enabled'</t>
  </si>
  <si>
    <t>This policy setting lets you prevent apps and features from working with files on OneDrive using the legacy OneDrive/SkyDrive client.
The recommended state for this setting is: `Enabled`.
**Note:** Despite the name of this setting, it is applicable to the legacy OneDrive client on any Windows OS.</t>
  </si>
  <si>
    <t xml:space="preserve">Navigate to the UI Path articulated in the Remediation section and confirm it is set as prescribed. This group policy setting is backed by the following registry location:
HKEY_LOCAL_MACHINE\SOFTWARE\Policies\Microsoft\Windows\OneDrive:DisableFileSync
</t>
  </si>
  <si>
    <t>The 'Prevent the usage of OneDrive for file storage on Windows 8.1' has been enabled.</t>
  </si>
  <si>
    <t>The 'Prevent the usage of OneDrive for file storage on Windows 8.1' has not been enabled.</t>
  </si>
  <si>
    <t>18.9.52.2</t>
  </si>
  <si>
    <t>Enabling this setting prevents users from accidentally uploading confidential or sensitive corporate information to the OneDrive cloud service using the legacy OneDrive/SkyDrive client.</t>
  </si>
  <si>
    <t>To establish the recommended configuration via GP, set the following UI path to `Enabled`:
Computer Configuration\Policies\Administrative Templates\Windows Components\OneDrive\Prevent the usage of OneDrive for file storage on Windows 8.1.</t>
  </si>
  <si>
    <t>Set "Prevent the usage of OneDrive for file storage on Windows 8.1" to "Enabled". One method to achieve the recommended configuration via Group Policy is to perform the following:
Set the following Group Policy setting to "Enabled": Computer Configuration\Policies\Administrative Templates\Windows Components\OneDrive\Prevent the usage of OneDrive for file storage on Windows 8.1.</t>
  </si>
  <si>
    <t>WIN2012-236</t>
  </si>
  <si>
    <t>Set "Do not allow passwords to be saved" to "Enabled"</t>
  </si>
  <si>
    <t>This policy setting helps prevent Remote Desktop clients from saving passwords on a computer.
The recommended state for this setting is: `Enabled`.
**Note:** If this policy setting was previously configured as Disabled or Not configured, any previously saved passwords will be deleted the first time a Remote Desktop client disconnects from any server.</t>
  </si>
  <si>
    <t xml:space="preserve">Navigate to the UI Path articulated in the Remediation section and confirm it is set as prescribed. This group policy setting is backed by the following registry location:
HKEY_LOCAL_MACHINE\SOFTWARE\Policies\Microsoft\Windows NT\Terminal Services:DisablePasswordSaving
</t>
  </si>
  <si>
    <t>The setting 'Do not allow passwords to be saved' is set to 'Enabled'</t>
  </si>
  <si>
    <t>The setting "Do not allow passwords to be saved" is not set to "Enabled".</t>
  </si>
  <si>
    <t>18.9.58.2</t>
  </si>
  <si>
    <t>18.9.58.2.2</t>
  </si>
  <si>
    <t>An attacker with physical access to the computer may be able to break the protection guarding saved passwords. An attacker who compromises a user's account and connects to their computer could use saved passwords to gain access to additional hosts.</t>
  </si>
  <si>
    <t>To establish the recommended configuration via GP, set the following UI path to `Enabled`:
Computer Configuration\Policies\Administrative Templates\Windows Components\Remote Desktop Services\Remote Desktop Connection Client\Do not allow passwords to be saved.</t>
  </si>
  <si>
    <t>The password saving checkbox will be disabled for Remote Desktop clients and users will not be able to save passwords.</t>
  </si>
  <si>
    <t>CCE-36223-6</t>
  </si>
  <si>
    <t>Set "Do not allow passwords to be saved" to "Enabled".  One method to achieve the recommended configuration via Group Policy is to perform the following:
Set the following Group Policy setting to "Enabled": Computer Configuration\Policies\Administrative Templates\Windows Components\Remote Desktop Services\Remote Desktop Connection Client\Do not allow passwords to be saved.</t>
  </si>
  <si>
    <t>WIN2012-237</t>
  </si>
  <si>
    <t>Set "Do not allow drive redirection" to "Enabled"</t>
  </si>
  <si>
    <t>This policy setting prevents users from sharing the local drives on their client computers to Remote Desktop Servers that they access. Mapped drives appear in the session folder tree in Windows Explorer in the following format:
`\\TSClient\$`
If local drives are shared they are left vulnerable to intruders who want to exploit the data that is stored on them.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</si>
  <si>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 NT\Terminal Services:fDisableCdm
</t>
  </si>
  <si>
    <t>The setting 'Do not allow drive redirection' is set to 'Enabled'</t>
  </si>
  <si>
    <t>The setting "Do not allow drive redirection" is not set to "Enabled".</t>
  </si>
  <si>
    <t>18.9.58.3.3</t>
  </si>
  <si>
    <t>18.9.58.3.3.2</t>
  </si>
  <si>
    <t>Data could be forwarded from the user's Remote Desktop Services session to the user's local computer without any direct user interaction. Malicious software already present on a compromised server would have direct and stealthy disk access to the user's local computer during the Remote Desktop session.</t>
  </si>
  <si>
    <t>To establish the recommended configuration via GP, set the following UI path to `Enabled`:
Computer Configuration\Policies\Administrative Templates\Windows Components\Remote Desktop Services\Remote Desktop Session Host\Device and Resource Redirection\Do not allow drive redirection.</t>
  </si>
  <si>
    <t>Drive redirection will not be possible. In most situations, traditional network drive mapping to file shares (including administrative shares) performed manually by the connected user will serve as a capable substitute to still allow file transfers when needed.</t>
  </si>
  <si>
    <t>CCE-36509-8</t>
  </si>
  <si>
    <t>Enable the "Do not allow drive redirection". One method to achieve the recommended configuration via Group Policy is to perform the following:
Set the following UI path to "Enabled": Computer Configuration\Policies\Administrative Templates\Windows Components\Remote Desktop Services\Remote Desktop Session Host\Device and Resource Redirection\Do not allow drive redirection.</t>
  </si>
  <si>
    <t>WIN2012-238</t>
  </si>
  <si>
    <t>Set "Always prompt for password upon connection" to "Enabled"</t>
  </si>
  <si>
    <t>This policy setting specifies whether Remote Desktop Services always prompts the client computer for a password upon connection. You can use this policy setting to enforce a password prompt for users who log on to Remote Desktop Services, even if they already provided the password in the Remote Desktop Connection client.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</si>
  <si>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 NT\Terminal Services:fPromptForPassword
</t>
  </si>
  <si>
    <t>The setting 'Always prompt for password upon connection' is set to 'Enabled'</t>
  </si>
  <si>
    <t>The setting "Always prompt for password upon connection" is not set to "Enabled".</t>
  </si>
  <si>
    <t>HCM45: System configuration provides additional attack surface
HPW1: No password is required to access an FTI system</t>
  </si>
  <si>
    <t>18.9.58.3.9</t>
  </si>
  <si>
    <t>18.9.58.3.9.1</t>
  </si>
  <si>
    <t>Users have the option to store both their username and password when they create a new Remote Desktop Connection shortcut. If the server that runs Remote Desktop Services allows users who have used this feature to log on to the server but not enter their password, then it is possible that an attacker who has gained physical access to the user's computer could connect to a Remote Desktop Server through the Remote Desktop Connection shortcut, even though they may not know the user's password.</t>
  </si>
  <si>
    <t>To establish the recommended configuration via GP, set the following UI path to `Enabled`:
Computer Configuration\Policies\Administrative Templates\Windows Components\Remote Desktop Services\Remote Desktop Session Host\Security\Always prompt for password upon connection.</t>
  </si>
  <si>
    <t>Users cannot automatically log on to Remote Desktop Services by supplying their passwords in the Remote Desktop Connection client. They will be prompted for a password to log on.</t>
  </si>
  <si>
    <t>CCE-37929-7</t>
  </si>
  <si>
    <t>Enable the "Always prompt for password upon connection". One method to achieve the recommended configuration via Group Policy is to perform the following:
Set the following UI path to "Enabled": Computer Configuration\Policies\Administrative Templates\Windows Components\Remote Desktop Services\Remote Desktop Session Host\Security\Always prompt for password upon connection.</t>
  </si>
  <si>
    <t>WIN2012-239</t>
  </si>
  <si>
    <t>Set "Require secure RPC communication" to "Enabled"</t>
  </si>
  <si>
    <t>This policy setting allows you to specify whether Remote Desktop Services requires secure Remote Procedure Call (RPC) communication with all clients or allows unsecured communication.
You can use this policy setting to strengthen the security of RPC communication with clients by allowing only authenticated and encrypted requests.
The recommended state for this setting is: `Enabled`.</t>
  </si>
  <si>
    <t>Navigate to the UI Path articulated in the Remediation section and confirm it is set as prescribed. This group policy setting is backed by the following registry location:
HKEY_LOCAL_MACHINE\SOFTWARE\Policies\Microsoft\Windows NT\Terminal Services:fEncryptRPCTraffic.</t>
  </si>
  <si>
    <t>The setting 'Require secure RPC communication' is set to 'Enabled'</t>
  </si>
  <si>
    <t>The setting "Require secure RPC communication" is not set to "Enabled".</t>
  </si>
  <si>
    <t>18.9.58.3.9.2</t>
  </si>
  <si>
    <t>Allowing unsecure RPC communication can exposes the server to man in the middle attacks and data disclosure attacks.</t>
  </si>
  <si>
    <t>To establish the recommended configuration via GP, set the following UI path to `Enabled`:
Computer Configuration\Policies\Administrative Templates\Windows Components\Remote Desktop Services\Remote Desktop Session Host\Security\Require secure RPC communication.</t>
  </si>
  <si>
    <t>Remote Desktop Services accepts requests from RPC clients that support secure requests, and does not allow unsecured communication with untrusted clients.</t>
  </si>
  <si>
    <t>CCE-37567-5</t>
  </si>
  <si>
    <t>Enable the "Require secure RPC communication. One method to achieve the recommended configuration via Group Policy is to perform the following:
Set the following UI path to "Enabled": Computer Configuration\Policies\Administrative Templates\Windows Components\Remote Desktop Services\Remote Desktop Session Host\Security\Require secure RPC communication.</t>
  </si>
  <si>
    <t>WIN2012-240</t>
  </si>
  <si>
    <t>Set "Set client connection encryption level" to "Enabled: High Level"</t>
  </si>
  <si>
    <t>This policy setting specifies whether to require the use of a specific encryption level to secure communications between client computers and RD Session Host servers during Remote Desktop Protocol (RDP) connections. This policy only applies when you are using native RDP encryption. However, native RDP encryption (as opposed to SSL encryption) is not recommended. This policy does not apply to SSL encryption.
The recommended state for this setting is: `Enabled: High Level`.</t>
  </si>
  <si>
    <t>Navigate to the UI Path articulated in the Remediation section and confirm it is set as prescribed. This group policy setting is backed by the following registry location:
HKEY_LOCAL_MACHINE\SOFTWARE\Policies\Microsoft\Windows NT\Terminal Services:MinEncryptionLevel.</t>
  </si>
  <si>
    <t>The setting 'Set client connection encryption level' is set to 'Enabled: High Level'</t>
  </si>
  <si>
    <t>The setting "Set client connection encryption level" is not set to "Enabled: High Level".</t>
  </si>
  <si>
    <t>18.9.58.3.9.3</t>
  </si>
  <si>
    <t>If Remote Desktop client connections that use low level encryption are allowed, it is more likely that an attacker will be able to decrypt any captured Remote Desktop Services network traffic.</t>
  </si>
  <si>
    <t>To establish the recommended configuration via GP, set the following UI path to `Enabled: High Level`:
Computer Configuration\Policies\Administrative Templates\Windows Components\Remote Desktop Services\Remote Desktop Session Host\Security\Set client connection encryption level.</t>
  </si>
  <si>
    <t>CCE-36627-8</t>
  </si>
  <si>
    <t>Set the "Set client connection encryption level" to "Enabled: High Level". One method to achieve the recommended configuration via Group Policy is to perform the following:
Set the following UI path to "Enabled: High Level": Computer Configuration\Policies\Administrative Templates\Windows Components\Remote Desktop Services\Remote Desktop Session Host\Security\Set client connection encryption level.</t>
  </si>
  <si>
    <t>WIN2012-241</t>
  </si>
  <si>
    <t>Set "Do not delete temp folders upon exit" to "Disabled"</t>
  </si>
  <si>
    <t>This policy setting specifies whether Remote Desktop Services retains a user's per-session temporary folders at logoff.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</si>
  <si>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 NT\Terminal Services:DeleteTempDirsOnExit.</t>
  </si>
  <si>
    <t>The setting 'Do not delete temp folders upon exit' is set to 'Disabled'</t>
  </si>
  <si>
    <t>The setting "Do not delete temp folders upon exit" is not set to "Disabled".</t>
  </si>
  <si>
    <t>18.9.58.3.11</t>
  </si>
  <si>
    <t>18.9.58.3.11.1</t>
  </si>
  <si>
    <t>Sensitive information could be contained inside the temporary folders and visible to other administrators that log into the system.</t>
  </si>
  <si>
    <t>To establish the recommended configuration via GP, set the following UI path to `Disabled`:
Computer Configuration\Policies\Administrative Templates\Windows Components\Remote Desktop Services\Remote Desktop Session Host\Temporary Folders\Do not delete temp folders upon exit.</t>
  </si>
  <si>
    <t>CCE-37946-1</t>
  </si>
  <si>
    <t>Disable the "Do not delete temp folders upon exit". One method to achieve the recommended configuration via Group Policy is to perform the following:
Set the following UI path to "Disabled": Computer Configuration\Policies\Administrative Templates\Windows Components\Remote Desktop Services\Remote Desktop Session Host\Temporary Folders\Do not delete temp folders upon exit</t>
  </si>
  <si>
    <t>WIN2012-242</t>
  </si>
  <si>
    <t>Set "Do not use temporary folders per session" to "Disabled"</t>
  </si>
  <si>
    <t>By default, Remote Desktop Services creates a separate temporary folder on the RD Session Host server for each active session that a user maintains on the RD Session Host server. The temporary folder is created on the RD Session Host server in a Temp folder under the user's profile folder and is named with the `sessionid`. This temporary folder is used to store individual temporary files.
To reclaim disk space, the temporary folder is deleted when the user logs off from a session.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</si>
  <si>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 NT\Terminal Services:PerSessionTempDir.</t>
  </si>
  <si>
    <t>The setting 'Do not use temporary folders per session' is set to 'Disabled'</t>
  </si>
  <si>
    <t>The setting "Do not use temporary folders per session" is not set to "Disabled".</t>
  </si>
  <si>
    <t>18.9.58.3.11.2</t>
  </si>
  <si>
    <t>Disabling this setting keeps the cached data independent for each session, both reducing the chance of problems from shared cached data between sessions, and keeping possibly sensitive data separate to each user session.</t>
  </si>
  <si>
    <t>To establish the recommended configuration via GP, set the following UI path to `Disabled`:
Computer Configuration\Policies\Administrative Templates\Windows Components\Remote Desktop Services\Remote Desktop Session Host\Temporary Folders\Do not use temporary folders per session.</t>
  </si>
  <si>
    <t>CCE-38180-6</t>
  </si>
  <si>
    <t>Disable the "Do not use temporary folders per session". One method to achieve the recommended configuration via Group Policy is to perform the following:
Set the following UI path to "Disabled": Computer Configuration\Policies\Administrative Templates\Windows Components\Remote Desktop Services\Remote Desktop Session Host\Temporary Folders\Do not use temporary folders per session.</t>
  </si>
  <si>
    <t>WIN2012-243</t>
  </si>
  <si>
    <t>Set "Prevent downloading of enclosures" to "Enabled"</t>
  </si>
  <si>
    <t>This policy setting prevents the user from having enclosures (file attachments) downloaded from an RSS feed to the user's computer.
The recommended state for this setting is: `Enabled`.</t>
  </si>
  <si>
    <t>Navigate to the UI Path articulated in the Remediation section and confirm it is set as prescribed. This group policy setting is backed by the following registry location:
HKEY_LOCAL_MACHINE\SOFTWARE\Policies\Microsoft\Internet Explorer\Feeds:DisableEnclosureDownload.</t>
  </si>
  <si>
    <t>The setting 'Prevent downloading of enclosures' is set to 'Enabled'</t>
  </si>
  <si>
    <t>The setting "Prevent downloading of enclosures" is not set to "Enabled".</t>
  </si>
  <si>
    <t>18.9.59</t>
  </si>
  <si>
    <t>18.9.59.1</t>
  </si>
  <si>
    <t>Allowing attachments to be downloaded through the RSS feed can introduce files that could have malicious intent.</t>
  </si>
  <si>
    <t>To establish the recommended configuration via GP, set the following UI path to `Enabled`:
Computer Configuration\Policies\Administrative Templates\Windows Components\RSS Feeds\Prevent downloading of enclosures.</t>
  </si>
  <si>
    <t>Users cannot set the Feed Sync Engine to download an enclosure through the Feed property page. Developers cannot change the download setting through feed APIs.</t>
  </si>
  <si>
    <t>CCE-37126-0</t>
  </si>
  <si>
    <t>Enable the "Prevent downloading of enclosures". One method to achieve the recommended configuration via Group Policy is to perform the following:
Set the following UI path to "Enabled": Computer Configuration\Policies\Administrative Templates\Windows Components\RSS Feeds\Prevent downloading of enclosures.</t>
  </si>
  <si>
    <t>WIN2012-244</t>
  </si>
  <si>
    <t>Set "Allow indexing of encrypted files" to "Disabled"</t>
  </si>
  <si>
    <t>This policy setting controls whether encrypted items are allowed to be indexed. When this setting is changed, the index is rebuilt completely. Full volume encryption (such as BitLocker Drive Encryption or a non-Microsoft solution) must be used for the location of the index to maintain security for encrypted files.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</si>
  <si>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HKEY_LOCAL_MACHINE\SOFTWARE\Policies\Microsoft\Windows\Windows Search:AllowIndexingEncryptedStoresOrItems.</t>
  </si>
  <si>
    <t>The setting 'Allow indexing of encrypted files' is set to 'Disabled'</t>
  </si>
  <si>
    <t>The setting "Allow indexing of encrypted files" is not set to "Disabled".</t>
  </si>
  <si>
    <t>18.9.60</t>
  </si>
  <si>
    <t>18.9.60.2</t>
  </si>
  <si>
    <t>Indexing and allowing users to search encrypted files could potentially reveal confidential data stored within the encrypted files.</t>
  </si>
  <si>
    <t>To establish the recommended configuration via GP, set the following UI path to `Disabled`:
Computer Configuration\Policies\Administrative Templates\Windows Components\Search\Allow indexing of encrypted files.</t>
  </si>
  <si>
    <t>CCE-38277-0</t>
  </si>
  <si>
    <t>Disable "Allow indexing of encrypted files". One method to achieve the recommended configuration via Group Policy is to perform the following:
Set the following UI path to "Disabled": Computer Configuration\Policies\Administrative Templates\Windows Components\Search\Allow indexing of encrypted files.</t>
  </si>
  <si>
    <t>WIN2012-245</t>
  </si>
  <si>
    <t>Set "Turn off Windows Defender Antivirus" to "Disabled"</t>
  </si>
  <si>
    <t>This policy setting turns off Windows Defender Antivirus. If the setting is configured to Disabled, Windows Defender Antivirus runs and computers are scanned for malware and other potentially unwanted software.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</si>
  <si>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 Defender:DisableAntiSpyware.</t>
  </si>
  <si>
    <t>The 'Turn off Windows Defender Antivirus' has been set to disabled.</t>
  </si>
  <si>
    <t>The Turn off Windows Defender Antivirus has not been set to disabled.</t>
  </si>
  <si>
    <t>18.9.76</t>
  </si>
  <si>
    <t>18.9.76.14</t>
  </si>
  <si>
    <t>It is important to ensure a current, updated antivirus product is scanning each computer for malicious file activity. Microsoft provides a competent solution out of the box in Windows Defender Antivirus.
Organizations that choose to purchase a reputable 3rd-party antivirus solution may choose to exempt themselves from this recommendation in lieu of the commercial alternative.</t>
  </si>
  <si>
    <t>To establish the recommended configuration via GP, set the following UI path to `Disabled`:
Computer Configuration\Policies\Administrative Templates\Windows Components\Windows Defender Antivirus\Turn off Windows Defender Antivirus.</t>
  </si>
  <si>
    <t>CCE-36082-6</t>
  </si>
  <si>
    <t>Disable the "Turn off Windows Defender Antivirus". One method to achieve the recommended configuration via GP:
Set the following UI path to `Disabled`: Computer Configuration\Policies\Administrative Templates\Windows Components\Windows Defender Antivirus\Turn off Windows Defender Antivirus.</t>
  </si>
  <si>
    <t>WIN2012-246</t>
  </si>
  <si>
    <t>Set "Configure local setting override for reporting to Microsoft MAPS" to "Disabled"</t>
  </si>
  <si>
    <t>This policy setting configures a local override for the configuration to join Microsoft Active Protection Service (MAPS), which Microsoft has now renamed to "Windows Defender Antivirus Cloud Protection Service". This setting can only be set by Group Policy.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</si>
  <si>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 Defender\Spynet:LocalSettingOverrideSpynetReporting.</t>
  </si>
  <si>
    <t>The 'Configure local setting override for reporting to Microsoft MAPS' has been set to disabled.</t>
  </si>
  <si>
    <t>The Configure local setting override for reporting to Microsoft MAPS has not been set to disabled.</t>
  </si>
  <si>
    <t>18.9.76.3</t>
  </si>
  <si>
    <t>18.9.76.3.1</t>
  </si>
  <si>
    <t>The decision on whether or not to participate in Microsoft MAPS / Windows Defender Antivirus Cloud Protection Service for malicious software reporting should be made centrally in an enterprise managed environment, so that all computers within it behave consistently in that regard. Configuring this setting to Disabled ensures that the decision remains centrally managed.</t>
  </si>
  <si>
    <t>To establish the recommended configuration via GP, set the following UI path to `Disabled`:
Computer Configuration\Policies\Administrative Templates\Windows Components\Windows Defender Antivirus\MAPS\Configure local setting override for reporting to Microsoft MAPS.</t>
  </si>
  <si>
    <t>CCE-36940-5</t>
  </si>
  <si>
    <t>Disable the "Configure local setting override for reporting to Microsoft MAPS". One method to achieve the recommended configuration via GP:
Set the following UI path to `Disabled`: Computer Configuration\Policies\Administrative Templates\Windows Components\Windows Defender Antivirus\MAPS\Configure local setting override for reporting to Microsoft MAPS.</t>
  </si>
  <si>
    <t>WIN2012-247</t>
  </si>
  <si>
    <t>Set "Turn on behavior monitoring" to "Enabled"</t>
  </si>
  <si>
    <t>This policy setting allows you to configure behavior monitoring for Windows Defender Antivirus. 
The recommended state for this setting is: `Enabled`.</t>
  </si>
  <si>
    <t>Navigate to the UI Path articulated in the Remediation section and confirm it is set as prescribed. This group policy setting is backed by the following registry location:
HKEY_LOCAL_MACHINE\SOFTWARE\Policies\Microsoft\Windows Defender\Real-Time Protection:DisableBehaviorMonitoring.</t>
  </si>
  <si>
    <t>The 'Turn on behavior monitoring' has been set to enabled.</t>
  </si>
  <si>
    <t>The Turn on behavior monitoring has not been set to enabled.</t>
  </si>
  <si>
    <t>18.9.76.7</t>
  </si>
  <si>
    <t>18.9.76.7.1</t>
  </si>
  <si>
    <t>When running an antivirus solution such as Windows Defender Antivirus, it is important to ensure that it is configured to heuristically monitor in real-time for suspicious and known malicious activity.</t>
  </si>
  <si>
    <t>To establish the recommended configuration via GP, set the following UI path to `Enabled`:
Computer Configuration\Policies\Administrative Templates\Windows Components\Windows Defender Antivirus\Real-Time Protection\Turn on behavior monitoring.</t>
  </si>
  <si>
    <t>None - this is the default configuration.</t>
  </si>
  <si>
    <t>CCE-38389-3</t>
  </si>
  <si>
    <t>Enable the "Turn on behavior monitoring". One method to achieve the recommended configuration via GP:
Set the following UI path to `Enabled`: Computer Configuration\Policies\Administrative Templates\Windows Components\Windows Defender Antivirus\Real-Time Protection\Turn on behavior monitoring.</t>
  </si>
  <si>
    <t>WIN2012-248</t>
  </si>
  <si>
    <t>Set "Scan removable drives" to "Enabled"</t>
  </si>
  <si>
    <t>This policy setting allows you to manage whether or not to scan for malicious software and unwanted software in the contents of removable drives, such as USB flash drives, when running a full scan.
The recommended state for this setting is: `Enabled`.</t>
  </si>
  <si>
    <t>Navigate to the UI Path articulated in the Remediation section and confirm it is set as prescribed. This group policy setting is backed by the following registry location:
HKEY_LOCAL_MACHINE\SOFTWARE\Policies\Microsoft\Windows Defender\Scan:DisableRemovableDriveScanning.</t>
  </si>
  <si>
    <t>The 'Scan removable drives' has been set to enabled.</t>
  </si>
  <si>
    <t>The Scan removable drives has not been set to enabled.</t>
  </si>
  <si>
    <t>18.9.76.10</t>
  </si>
  <si>
    <t>18.9.76.10.1</t>
  </si>
  <si>
    <t>It is important to ensure that any present removable drives are always included in any type of scan, as removable drives are more likely to contain malicious software brought in to the enterprise managed environment from an external, unmanaged computer.</t>
  </si>
  <si>
    <t>To establish the recommended configuration via GP, set the following UI path to `Enabled`:
Computer Configuration\Policies\Administrative Templates\Windows Components\Windows Defender Antivirus\Scan\Scan removable drives.</t>
  </si>
  <si>
    <t>Removable drives will be scanned during any type of scan by Windows Defender Antivirus.</t>
  </si>
  <si>
    <t>CCE-38409-9</t>
  </si>
  <si>
    <t>Enable the "Scan removable drives". One method to achieve the recommended configuration via GP:
Set the following UI path to `Enabled`: Computer Configuration\Policies\Administrative Templates\Windows Components\Windows Defender Antivirus\Scan\Scan removable drives.</t>
  </si>
  <si>
    <t>WIN2012-249</t>
  </si>
  <si>
    <t>Set "Turn on e-mail scanning" to "Enabled"</t>
  </si>
  <si>
    <t>This policy setting allows you to configure e-mail scanning. When e-mail scanning is enabled, the engine will parse the mailbox and mail files, according to their specific format, in order to analyze the mail bodies and attachments. Several e-mail formats are currently supported, for example: pst (Outlook), dbx, mbx, mime (Outlook Express), binhex (Mac).
The recommended state for this setting is: `Enabled`.</t>
  </si>
  <si>
    <t>Navigate to the UI Path articulated in the Remediation section and confirm it is set as prescribed. This group policy setting is backed by the following registry location:
HKEY_LOCAL_MACHINE\SOFTWARE\Policies\Microsoft\Windows Defender\Scan:DisableEmailScanning.</t>
  </si>
  <si>
    <t>The 'Turn on e-mail scanning' has been set to enabled.</t>
  </si>
  <si>
    <t>The Turn on e-mail scanning has not been set to enabled.</t>
  </si>
  <si>
    <t>18.9.76.10.2</t>
  </si>
  <si>
    <t>Incoming e-mails should be scanned by an antivirus solution such as Windows Defender Antivirus, as email attachments are a commonly used attack vector to infiltrate computers with malicious software.</t>
  </si>
  <si>
    <t xml:space="preserve">To establish the recommended configuration via GP, set the following UI path to `Enabled`:
Computer Configuration\Policies\Administrative Templates\Windows Components\Windows Defender Antivirus\Scan\Turn on e-mail scanning.
</t>
  </si>
  <si>
    <t>E-mail scanning by Windows Defender Antivirus will be enabled.</t>
  </si>
  <si>
    <t>CCE-36958-7</t>
  </si>
  <si>
    <t>Enable the "Turn on e-mail scanning". One method to achieve the recommended configuration via GP:
Set the following UI path to `Enabled`: Computer Configuration\Policies\Administrative Templates\Windows Components\Windows Defender Antivirus\Scan\Turn on e-mail scanning.</t>
  </si>
  <si>
    <t>WIN2012-250</t>
  </si>
  <si>
    <t>Set "Configure Windows Defender SmartScreen" to "Enabled: Warn and prevent bypass"</t>
  </si>
  <si>
    <t>This policy setting allows you to manage the behavior of Windows SmartScreen. Windows SmartScreen helps keep PCs safer by warning users before running unrecognized programs downloaded from the Internet. Some information is sent to Microsoft about files and programs run on PCs with this feature enabled.
The recommended state for this setting is: `Enabled: Warn and prevent bypass`.</t>
  </si>
  <si>
    <t>Navigate to the UI Path articulated in the Remediation section and confirm it is set as prescribed. This group policy setting is backed by the following registry locations:
HKEY_LOCAL_MACHINE\SOFTWARE\Policies\Microsoft\Windows\System:EnableSmartScreen
HKEY_LOCAL_MACHINE\SOFTWARE\Policies\Microsoft\Windows\System:ShellSmartScreenLevel.</t>
  </si>
  <si>
    <t xml:space="preserve">The 'Configure Windows SmartScreen' option has been enabled. </t>
  </si>
  <si>
    <t xml:space="preserve">The Configure Windows SmartScreen option has not been enabled. </t>
  </si>
  <si>
    <t>18.9.80.1</t>
  </si>
  <si>
    <t>18.9.80.1.1</t>
  </si>
  <si>
    <t>Windows SmartScreen helps keep PCs safer by warning users before running unrecognized programs downloaded from the Internet. However, due to the fact that some information is sent to Microsoft about files and programs run on PCs some organizations may prefer to disable it.</t>
  </si>
  <si>
    <t>To establish the recommended configuration via GP, set the following UI path to `Enabled: Warn and prevent bypass`:
Computer Configuration\Policies\Administrative Templates\Windows Components\Windows Defender SmartScreen\Explorer\Configure Windows Defender SmartScreen.</t>
  </si>
  <si>
    <t>Users will be warned before they are allowed to run unrecognized programs downloaded from the Internet.</t>
  </si>
  <si>
    <t>CCE-35859-8</t>
  </si>
  <si>
    <t>Set "Configure Windows Defender SmartScreen" to "Enabled: Warn and prevent bypass". One method to achieve the recommended configuration via GP:
 Set the following UI path to `Enabled: Warn and prevent bypass`: Computer Configuration\Policies\Administrative Templates\Windows Components\Windows Defender SmartScreen\Explorer\Configure Windows Defender SmartScreen.</t>
  </si>
  <si>
    <t>WIN2012-251</t>
  </si>
  <si>
    <t>AU-9</t>
  </si>
  <si>
    <t>Protection of Audit Information</t>
  </si>
  <si>
    <t>Set "Configure Default consent" to "Enabled: Always ask before sending data"</t>
  </si>
  <si>
    <t>This setting allows you to set the default consent handling for error reports.
The recommended state for this setting is: `Enabled: Always ask before sending data`</t>
  </si>
  <si>
    <t>Navigate to the UI Path articulated in the Remediation section and confirm it is set as prescribed. This group policy setting is backed by the following registry location:
HKEY_LOCAL_MACHINE\SOFTWARE\Policies\Microsoft\Windows\Windows Error Reporting\Consent:DefaultConsent.</t>
  </si>
  <si>
    <t>The setting 'Configure Default consent' is set to 'Enabled: Always ask before sending data'</t>
  </si>
  <si>
    <t>The setting "Configure Default consent" is not set to "Enabled: Always ask before sending data".</t>
  </si>
  <si>
    <t>18.9.81.2</t>
  </si>
  <si>
    <t>18.9.81.2.1</t>
  </si>
  <si>
    <t>Error reports may contain sensitive information and should not be sent to anyone automatically.</t>
  </si>
  <si>
    <t>To establish the recommended configuration via GP, set the following UI path to `Enabled: Always ask before sending data:`
Computer Configuration\Policies\Administrative Templates\Windows Components\Windows Error Reporting\Consent\Configure Default consent.</t>
  </si>
  <si>
    <t>CCE-37112-0</t>
  </si>
  <si>
    <t>Set "Configure Default consent" to "Enabled: Always ask before sending data". One method to achieve the recommended configuration via GP:
Set the following UI path to `Enabled: Always ask before sending data:` Computer Configuration\Policies\Administrative Templates\Windows Components\Windows Error Reporting\Consent\Configure Default consent.</t>
  </si>
  <si>
    <t>WIN2012-252</t>
  </si>
  <si>
    <t>Set "Allow user control over installs" to "Disabled"</t>
  </si>
  <si>
    <t>This setting controls whether users are permitted to change installation options that typically are available only to system administrators. The security features of Windows Installer normally prevent users from changing installation options that are typically reserved for system administrators, such as specifying the directory to which files are installed. If Windows Installer detects that an installation package has permitted the user to change a protected option, it stops the installation and displays a message. These security features operate only when the installation program is running in a privileged security context in which it has access to directories denied to the user.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</si>
  <si>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HKEY_LOCAL_MACHINE\SOFTWARE\Policies\Microsoft\Windows\Installer:EnableUserControl.</t>
  </si>
  <si>
    <t>The setting 'Allow user control over installs' is set to 'Disabled'</t>
  </si>
  <si>
    <t>The setting "Allow user control over installs" is not set to "Disabled".</t>
  </si>
  <si>
    <t>18.9.85</t>
  </si>
  <si>
    <t>18.9.85.1</t>
  </si>
  <si>
    <t>In an enterprise managed environment, only IT staff with administrative rights should be installing or changing software on a system. Allowing users the ability to have any control over installs can risk unapproved software from being installed or removed from a system, which could cause the system to become vulnerable to compromise.</t>
  </si>
  <si>
    <t>To establish the recommended configuration via GP, set the following UI path to `Disabled`:
Computer Configuration\Policies\Administrative Templates\Windows Components\Windows Installer\Allow user control over installs.</t>
  </si>
  <si>
    <t>CCE-36400-0</t>
  </si>
  <si>
    <t>Disable the "Allow user control over installs".  One method to achieve the recommended configuration via Group Policy is to perform the following:
Set the following UI path to "Disabled": Computer Configuration\Policies\Administrative Templates\Windows Components\Windows Installer\Allow user control over installs.</t>
  </si>
  <si>
    <t>WIN2012-253</t>
  </si>
  <si>
    <t>Set "Always install with elevated privileges" to "Disabled"</t>
  </si>
  <si>
    <t>This setting controls whether or not Windows Installer should use system permissions when it installs any program on the system.
**Note:** This setting appears both in the Computer Configuration and User Configuration folders. To make this setting effective, you must enable the setting in both folders.
**Caution:** If enabled, skilled users can take advantage of the permissions this setting grants to change their privileges and gain permanent access to restricted files and folders. Note that the User Configuration version of this setting is not guaranteed to be secure.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</si>
  <si>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HKEY_LOCAL_MACHINE\SOFTWARE\Policies\Microsoft\Windows\Installer:AlwaysInstallElevated.</t>
  </si>
  <si>
    <t>The setting 'Always install with elevated privileges' is set to 'Disabled'</t>
  </si>
  <si>
    <t>The setting "Always install with elevated privileges" is not set to "Disabled".</t>
  </si>
  <si>
    <t>18.9.85.2</t>
  </si>
  <si>
    <t>Users with limited privileges can exploit this feature by creating a Windows Installer installation package that creates a new local account that belongs to the local built-in Administrators group, adds their current account to the local built-in Administrators group, installs malicious software, or performs other unauthorized activities.</t>
  </si>
  <si>
    <t>To establish the recommended configuration via GP, set the following UI path to `Disabled`:
Computer Configuration\Policies\Administrative Templates\Windows Components\Windows Installer\Always install with elevated privileges.</t>
  </si>
  <si>
    <t>CCE-36919-9</t>
  </si>
  <si>
    <t>Disable the Always install with elevated privileges. One method to achieve the recommended configuration via Group Policy is to perform the following:
Set the following UI path to "Disabled": Computer Configuration\Policies\Administrative Templates\Windows Components\Windows Installer\Always install with elevated privileges.</t>
  </si>
  <si>
    <t>WIN2012-254</t>
  </si>
  <si>
    <t>Set "Turn on PowerShell Script Block Logging" to "Disabled"</t>
  </si>
  <si>
    <t>This policy setting enables logging of all PowerShell script input to the Microsoft-Windows-PowerShell/Operational event log.
The recommended state for this setting is: `Disabled`.
**Note:** In Microsoft's own hardening guidance, they recommend the opposite value, `Enabled`, because having this data logged improves investigations of PowerShell attack incidents. However, the default ACL on the PowerShell Operational log allows Interactive User (i.e. _any_ logged on user) to read it, and therefore possibly expose passwords or other sensitive information to unauthorized users. If Microsoft locks down the default ACL on that log in the future (e.g. to restrict it only to Administrators), then we will revisit this recommendation in a future release.</t>
  </si>
  <si>
    <t>Navigate to the UI Path articulated in the Remediation section and confirm it is set as prescribed. This group policy setting is backed by the following registry location:
HKEY_LOCAL_MACHINE\SOFTWARE\Policies\Microsoft\Windows\PowerShell\ScriptBlockLogging:EnableScriptBlockLogging.</t>
  </si>
  <si>
    <t>The setting 'Turn on PowerShell Script Block Logging' is set to 'Disabled'</t>
  </si>
  <si>
    <t>The setting "Turn on PowerShell Script Block Logging" is not set to "Disabled".</t>
  </si>
  <si>
    <t>18.9.95</t>
  </si>
  <si>
    <t>18.9.95.1</t>
  </si>
  <si>
    <t>There are potential risks of capturing passwords in the PowerShell logs. This setting should only be needed for debugging purposes, and not in normal operation, it is important to ensure this is set to `Disabled`.</t>
  </si>
  <si>
    <t>To establish the recommended configuration via GP, set the following UI path to `Disabled`:
Computer Configuration\Policies\Administrative Templates\Windows Components\Windows PowerShell\Turn on PowerShell Script Block Logging.</t>
  </si>
  <si>
    <t>Logging of PowerShell script input is disabled.</t>
  </si>
  <si>
    <t>Disable the "Turn on PowerShell Script Block Logging". One method to achieve the recommended configuration via Group Policy is to perform the following:
Set the following Group Policy setting to "Disabled": Computer Configuration\Policies\Administrative Templates\Windows Components\Windows PowerShell\Turn on PowerShell Script Block Logging.</t>
  </si>
  <si>
    <t>WIN2012-255</t>
  </si>
  <si>
    <t>Set "Turn on PowerShell Transcription" to "Disabled"</t>
  </si>
  <si>
    <t>This Policy setting lets you capture the input and output of Windows PowerShell commands into text-based transcripts.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</si>
  <si>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HKEY_LOCAL_MACHINE\SOFTWARE\Policies\Microsoft\Windows\PowerShell\Transcription:EnableTranscripting.</t>
  </si>
  <si>
    <t>The setting 'Turn on PowerShell Transcription' is set to 'Disabled'</t>
  </si>
  <si>
    <t>The setting "Turn on PowerShell Transcription" is not set to "Disabled".</t>
  </si>
  <si>
    <t>18.9.95.2</t>
  </si>
  <si>
    <t>If this setting is enabled there is a risk that passwords could get stored in plain text in the PowerShell_transcript output file.</t>
  </si>
  <si>
    <t>To establish the recommended configuration via GP, set the following UI path to `Disabled`:
Computer Configuration\Policies\Administrative Templates\Windows Components\Windows PowerShell\Turn on PowerShell Transcription.</t>
  </si>
  <si>
    <t xml:space="preserve">Disable the "Turn on PowerShell Transcription". One method to achieve the recommended configuration via Group Policy is to perform the following:
Set the following Group Policy setting to "Disabled": Computer Configuration\Policies\Administrative Templates\Windows Components\Windows PowerShell\Turn on PowerShell Transcription. </t>
  </si>
  <si>
    <t>WIN2012-256</t>
  </si>
  <si>
    <t>Set "Allow Basic authentication" to "Disabled"</t>
  </si>
  <si>
    <t>This policy setting allows you to manage whether the Windows Remote Management (WinRM) client uses Basic authentication.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</si>
  <si>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HKEY_LOCAL_MACHINE\SOFTWARE\Policies\Microsoft\Windows\WinRM\Client:AllowBasic.</t>
  </si>
  <si>
    <t>The setting 'Allow Basic authentication' is set to 'Disabled'</t>
  </si>
  <si>
    <t>The setting "Allow Basic authentication" is not set to "Disabled".</t>
  </si>
  <si>
    <t>18.9.97.1</t>
  </si>
  <si>
    <t>18.9.97.1.1</t>
  </si>
  <si>
    <t>Basic authentication is less robust than other authentication methods available in WinRM because credentials including passwords are transmitted in plain text. An attacker who is able to capture packets on the network where WinRM is running may be able to determine the credentials used for accessing remote hosts via WinRM.</t>
  </si>
  <si>
    <t>To establish the recommended configuration via GP, set the following UI path to `Disabled`:
Computer Configuration\Policies\Administrative Templates\Windows Components\Windows Remote Management (WinRM)\WinRM Client\Allow Basic authentication.</t>
  </si>
  <si>
    <t>CCE-36310-1</t>
  </si>
  <si>
    <t>Disable the "Allow Basic authentication". One method to achieve the recommended configuration via Group Policy is to perform the following:
Set the following UI path to "Disabled": Computer Configuration\Policies\Administrative Templates\Windows Components\Windows Remote Management (WinRM)\WinRM Client\Allow Basic authentication.</t>
  </si>
  <si>
    <t>WIN2012-257</t>
  </si>
  <si>
    <t>Set "Allow unencrypted traffic" to "Disabled"</t>
  </si>
  <si>
    <t>This policy setting allows you to manage whether the Windows Remote Management (WinRM) client sends and receives unencrypted messages over the network.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</si>
  <si>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HKEY_LOCAL_MACHINE\SOFTWARE\Policies\Microsoft\Windows\WinRM\Client:AllowUnencryptedTraffic.</t>
  </si>
  <si>
    <t>The setting 'Allow unencrypted traffic' is set to 'Disabled'</t>
  </si>
  <si>
    <t>The setting "Allow unencrypted traffic" is not set to "Disabled".</t>
  </si>
  <si>
    <t>18.9.97.1.2</t>
  </si>
  <si>
    <t>Encrypting WinRM network traffic reduces the risk of an attacker viewing or modifying WinRM messages as they transit the network.</t>
  </si>
  <si>
    <t>To establish the recommended configuration via GP, set the following UI path to `Disabled`:
Computer Configuration\Policies\Administrative Templates\Windows Components\Windows Remote Management (WinRM)\WinRM Client\Allow unencrypted traffic.</t>
  </si>
  <si>
    <t>CCE-37726-7</t>
  </si>
  <si>
    <t>Disable the "Allow unencrypted traffic". One method to achieve the recommended configuration via Group Policy is to perform the following:
Set the following UI path to "Disabled": Computer Configuration\Policies\Administrative Templates\Windows Components\Windows Remote Management (WinRM)\WinRM Client\Allow unencrypted traffic.</t>
  </si>
  <si>
    <t>WIN2012-258</t>
  </si>
  <si>
    <t>Set "Disallow Digest authentication" to "Enabled"</t>
  </si>
  <si>
    <t>This policy setting allows you to manage whether the Windows Remote Management (WinRM) client will not use Digest authentication.
The recommended state for this setting is: `Enabled`.</t>
  </si>
  <si>
    <t>Navigate to the UI Path articulated in the Remediation section and confirm it is set as prescribed. This group policy setting is backed by the following registry location:
HKEY_LOCAL_MACHINE\SOFTWARE\Policies\Microsoft\Windows\WinRM\Client:AllowDigest.</t>
  </si>
  <si>
    <t>The setting 'Disallow Digest authentication' is set to 'Enabled'</t>
  </si>
  <si>
    <t>The setting "Disallow Digest authentication" is not set to "Enabled".</t>
  </si>
  <si>
    <t>18.9.97.1.3</t>
  </si>
  <si>
    <t>Digest authentication is less robust than other authentication methods available in WinRM, an attacker who is able to capture packets on the network where WinRM is running may be able to determine the credentials used for accessing remote hosts via WinRM.</t>
  </si>
  <si>
    <t>To establish the recommended configuration via GP, set the following UI path to `Enabled`:
Computer Configuration\Policies\Administrative Templates\Windows Components\Windows Remote Management (WinRM)\WinRM Client\Disallow Digest authentication.</t>
  </si>
  <si>
    <t>The WinRM client will not use Digest authentication.</t>
  </si>
  <si>
    <t>CCE-38318-2</t>
  </si>
  <si>
    <t>Enable the "Disallow Digest authentication". One method to achieve the recommended configuration via Group Policy is to perform the following:
Set the following UI path to "Enabled": Computer Configuration\Policies\Administrative Templates\Windows Components\Windows Remote Management (WinRM)\WinRM Client\Disallow Digest authentication.</t>
  </si>
  <si>
    <t>WIN2012-259</t>
  </si>
  <si>
    <t>This policy setting allows you to manage whether the Windows Remote Management (WinRM) service accepts Basic authentication from a remote client.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</si>
  <si>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HKEY_LOCAL_MACHINE\SOFTWARE\Policies\Microsoft\Windows\WinRM\Service:AllowBasic.</t>
  </si>
  <si>
    <t>18.9.97.2</t>
  </si>
  <si>
    <t>18.9.97.2.1</t>
  </si>
  <si>
    <t>To establish the recommended configuration via GP, set the following UI path to `Disabled`:
Computer Configuration\Policies\Administrative Templates\Windows Components\Windows Remote Management (WinRM)\WinRM Service\Allow Basic authentication.</t>
  </si>
  <si>
    <t>CCE-36254-1</t>
  </si>
  <si>
    <t>Disable the "Allow Basic authentication". One method to achieve the recommended configuration via Group Policy is to perform the following:
Set the following UI path to "Disabled": Computer Configuration\Policies\Administrative Templates\Windows Components\Windows Remote Management (WinRM)\WinRM Service\Allow Basic authentication.</t>
  </si>
  <si>
    <t>WIN2012-260</t>
  </si>
  <si>
    <t>This policy setting allows you to manage whether the Windows Remote Management (WinRM) service sends and receives unencrypted messages over the network.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</si>
  <si>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HKEY_LOCAL_MACHINE\SOFTWARE\Policies\Microsoft\Windows\WinRM\Service:AllowUnencryptedTraffic.</t>
  </si>
  <si>
    <t>18.9.97.2.3</t>
  </si>
  <si>
    <t>To establish the recommended configuration via GP, set the following UI path to `Disabled`:
Computer Configuration\Policies\Administrative Templates\Windows Components\Windows Remote Management (WinRM)\WinRM Service\Allow unencrypted traffic.</t>
  </si>
  <si>
    <t>CCE-38223-4</t>
  </si>
  <si>
    <t>Disable the "Allow unencrypted traffic". One method to achieve the recommended configuration via Group Policy is to perform the following:
Set the following UI path to "Disabled": Computer Configuration\Policies\Administrative Templates\Windows Components\Windows Remote Management (WinRM)\WinRM Service\Allow unencrypted traffic.</t>
  </si>
  <si>
    <t>WIN2012-261</t>
  </si>
  <si>
    <t>Set "Disallow WinRM from storing RunAs credentials" to "Enabled"</t>
  </si>
  <si>
    <t>This policy setting allows you to manage whether the Windows Remote Management (WinRM) service will allow RunAs credentials to be stored for any plug-ins.
The recommended state for this setting is: `Enabled`.
**Note:** If you enable and then disable this policy setting, any values that were previously configured for RunAsPassword will need to be reset.</t>
  </si>
  <si>
    <t>Navigate to the UI Path articulated in the Remediation section and confirm it is set as prescribed. This group policy setting is backed by the following registry location:
HKEY_LOCAL_MACHINE\SOFTWARE\Policies\Microsoft\Windows\WinRM\Service:DisableRunAs.</t>
  </si>
  <si>
    <t>The setting 'Disallow WinRM from storing RunAs credentials' is set to 'Enabled'</t>
  </si>
  <si>
    <t>The setting "Disallow WinRM from storing RunAs credentials" is not set to "Enabled".</t>
  </si>
  <si>
    <t>18.9.97.2.4</t>
  </si>
  <si>
    <t>Although the ability to store RunAs credentials is a convenient feature it increases the risk of account compromise slightly. For example, if you forget to lock your desktop before leaving it unattended for a few minutes another person could access not only the desktop of your computer but also any hosts you manage via WinRM with cached RunAs credentials.</t>
  </si>
  <si>
    <t>To establish the recommended configuration via GP, set the following UI path to `Enabled`:
Computer Configuration\Policies\Administrative Templates\Windows Components\Windows Remote Management (WinRM)\WinRM Service\Disallow WinRM from storing RunAs credentials.</t>
  </si>
  <si>
    <t>The WinRM service will not allow the RunAsUser or RunAsPassword configuration values to be set for any plug-ins. If a plug-in has already set the RunAsUser and RunAsPassword configuration values, the RunAsPassword configuration value will be erased from the credential store on the computer.
If this setting is later Disabled again, any values that were previously configured for RunAsPassword will need to be reset.</t>
  </si>
  <si>
    <t>CCE-36000-8</t>
  </si>
  <si>
    <t>Enable the "Disallow WinRM from storing RunAs credentials. One method to achieve the recommended configuration via Group Policy is to perform the following:
Set the following UI path to "Enabled": Computer Configuration\Policies\Administrative Templates\Windows Components\Windows Remote Management (WinRM)\WinRM Service\Disallow WinRM from storing RunAs credentials</t>
  </si>
  <si>
    <t>WIN2012-262</t>
  </si>
  <si>
    <t>Set "Configure Automatic Updates" to "Enabled"</t>
  </si>
  <si>
    <t>This policy setting specifies whether computers in your environment will receive security updates from Windows Update or WSUS. If you configure this policy setting to Enabled, the operating system will recognize when a network connection is available and then use the network connection to search Windows Update or your designated intranet site for updates that apply to them.
After you configure this policy setting to Enabled, select one of the following three options in the Configure Automatic Updates Properties dialog box to specify how the service will work:
- 2 - Notify for download and auto install _(Notify before downloading any updates)_
- 3 - Auto download and notify for install _(Download the updates automatically and notify when they are ready to be installed.) (Default setting)_
- 4 - Auto download and schedule the install _(Automatically download updates and install them on the schedule specified below.))_
- 5 - Allow local admin to choose setting _(Leave decision on above choices up to the local Administrators (Not Recommended))_
The recommended state for this setting is: `Enabled`.
**Note:** The sub-setting "_Configure automatic updating:_" has 4 possible values – all of them are valid depending on specific organizational needs, however if feasible we suggest using a value of `4 - Auto download and schedule the install`. This suggestion is not a scored requirement.
**Note #2:** Organizations that utilize a 3rd-party solution for patching may choose to exempt themselves from this setting, and instead configure it to `Disabled` so that the native Windows Update mechanism does not interfere with the 3rd-party patching process.</t>
  </si>
  <si>
    <t>Navigate to the UI Path articulated in the Remediation section and confirm it is set as prescribed. This group policy setting is backed by the following registry location:
HKEY_LOCAL_MACHINE\SOFTWARE\Policies\Microsoft\Windows\WindowsUpdate\AU:NoAutoUpdate.</t>
  </si>
  <si>
    <t>The setting 'Configure Automatic Updates' is set to 'Enabled'</t>
  </si>
  <si>
    <t>The setting "Configure Automatic Updates" is not set to "Enabled".</t>
  </si>
  <si>
    <t>18.9.101</t>
  </si>
  <si>
    <t>18.9.101.2</t>
  </si>
  <si>
    <t>Although each version of Windows is thoroughly tested before release, it is possible that problems will be discovered after the products are shipped. The Configure Automatic Updates setting can help you ensure that the computers in your environment will always have the most recent critical operating system updates and service packs installed.</t>
  </si>
  <si>
    <t>To establish the recommended configuration via GP, set the following UI path to `Enabled`:
Computer Configuration\Policies\Administrative Templates\Windows Components\Windows Update\Configure Automatic Updates</t>
  </si>
  <si>
    <t>Critical operating system updates and service packs will be installed as necessary.</t>
  </si>
  <si>
    <t>CCE-36172-5</t>
  </si>
  <si>
    <t>Enable the "Configure Automatic Updates".  One method to achieve the recommended configuration via Group Policy is to perform the following:
Set the following UI path to "Enabled": Computer Configuration\Policies\Administrative Templates\Windows Components\Windows Update\Configure Automatic Updates.</t>
  </si>
  <si>
    <t>WIN2012-263</t>
  </si>
  <si>
    <t>Set "Configure Automatic Updates: Scheduled install day" to "0 - Every day"</t>
  </si>
  <si>
    <t>This policy setting specifies when computers in your environment will receive security updates from Windows Update or WSUS.
The recommended state for this setting is: `0 - Every day`.
**Note:** This setting is only applicable if `4 - Auto download and schedule the install` is selected in Rule 18.9.101.2. It will have no impact if any other option is selected.</t>
  </si>
  <si>
    <t>Navigate to the UI Path articulated in the Remediation section and confirm it is set as prescribed. This group policy setting is backed by the following registry location:
HKEY_LOCAL_MACHINE\SOFTWARE\Policies\Microsoft\Windows\WindowsUpdate\AU:ScheduledInstallDay.</t>
  </si>
  <si>
    <t>The setting 'Configure Automatic Updates: Scheduled install day' is set to '0 - Every day'</t>
  </si>
  <si>
    <t>The setting "Configure Automatic Updates: Scheduled install day" is not set to "0 - Every day".</t>
  </si>
  <si>
    <t>18.9.101.3</t>
  </si>
  <si>
    <t>To establish the recommended configuration via GP, set the following UI path to `0 - Every day`:
Computer Configuration\Policies\Administrative Templates\Windows Components\Windows Update\Configure Automatic Updates: Scheduled install day.</t>
  </si>
  <si>
    <t>If `4 - Auto download and schedule the install` is selected in Rule 18.9.101.2, critical operating system updates and service packs will automatically download every day (at 3:00 A.M., by default).</t>
  </si>
  <si>
    <t>Set the "Configure Automatic Updates: Scheduled install day" to "0 - Every day". One method to achieve the recommended configuration via Group Policy is to perform the following:
Set the following UI path to "0 - Every day": Computer Configuration\Policies\Administrative Templates\Windows Components\Windows Update\Configure Automatic Updates: Scheduled install day.</t>
  </si>
  <si>
    <t>WIN2012-264</t>
  </si>
  <si>
    <t>Set "No auto-restart with logged on users for scheduled automatic updates installations" to "Disabled"</t>
  </si>
  <si>
    <t>This policy setting specifies that Automatic Updates will wait for computers to be restarted by the users who are logged on to them to complete a scheduled installation.
The recommended state for this setting is: `Disabled`.
**Note:** This setting applies only when you configure Automatic Updates to perform scheduled update installations. If you configure the Configure Automatic Updates setting to Disabled, this setting has no effect.</t>
  </si>
  <si>
    <t>Navigate to the UI Path articulated in the Remediation section and confirm it is set as prescribed. This group policy setting is backed by the following registry location:
HKEY_LOCAL_MACHINE\SOFTWARE\Policies\Microsoft\Windows\WindowsUpdate\AU:NoAutoRebootWithLoggedOnUsers.</t>
  </si>
  <si>
    <t>The setting 'No auto-restart with logged on users for scheduled automatic updates installations' is set to 'Disabled'</t>
  </si>
  <si>
    <t>The setting "No auto-restart with logged on users for scheduled automatic updates installations" is not set to "Disabled".</t>
  </si>
  <si>
    <t>18.9.101.4</t>
  </si>
  <si>
    <t>Some security updates require that the computer be restarted to complete an installation. If the computer cannot restart automatically, then the most recent update will not completely install and no new updates will download to the computer until it is restarted. Without the auto-restart functionality, users who are not security-conscious may choose to indefinitely delay the restart, therefore keeping the computer in a less secure state.</t>
  </si>
  <si>
    <t>To establish the recommended configuration via GP, set the following UI path to `Disabled`:
Computer Configuration\Policies\Administrative Templates\Windows Components\Windows Update\No auto-restart with logged on users for scheduled automatic updates installations.</t>
  </si>
  <si>
    <t>CCE-37027-0</t>
  </si>
  <si>
    <t>Disable the "No auto-restart with logged on users for scheduled automatic updates installations". One method to achieve the recommended configuration via Group Policy is to perform the following:
Set the following UI path to "Disabled": Computer Configuration\Policies\Administrative Templates\Windows Components\Windows Update\No auto-restart with logged on users for scheduled automatic updates installations.</t>
  </si>
  <si>
    <t>WIN2012-265</t>
  </si>
  <si>
    <t>Set "Enable screen saver" to "Enabled"</t>
  </si>
  <si>
    <t>This policy setting enables/disables the use of desktop screen savers.
The recommended state for this setting is: `Enabled`.</t>
  </si>
  <si>
    <t>Navigate to the UI Path articulated in the Remediation section and confirm it is set as prescribed. This group policy setting is backed by the following registry location:
HKEY_USERS\[USER SID]\SOFTWARE\Policies\Microsoft\Windows\Control Panel\Desktop:ScreenSaveActive.</t>
  </si>
  <si>
    <t>The setting 'Enable screen saver' is set to 'Enabled'</t>
  </si>
  <si>
    <t>The setting "Enable screen saver" is not set to "Enabled".</t>
  </si>
  <si>
    <t>19.1.3</t>
  </si>
  <si>
    <t>19.1.3.1</t>
  </si>
  <si>
    <t>If a user forgets to lock their computer when they walk away, it is possible that a passerby will hijack it. Configuring a timed screen saver with password lock will help to protect against these hijacks.</t>
  </si>
  <si>
    <t>To establish the recommended configuration via GP, set the following UI path to `Enabled`:
User Configuration\Policies\Administrative Templates\Control Panel\Personalization\Enable screen saver.</t>
  </si>
  <si>
    <t>A screen saver runs, provided that the following two conditions hold: First, a valid screen saver on the client is specified through the _Force specific screen saver_ setting (Rule 19.1.3.2) or through Control Panel on the client computer. Second, the _Screen saver timeout_ setting (Rule 19.1.3.4) is set to a nonzero value through the setting or through Control Panel.</t>
  </si>
  <si>
    <t>CCE-37970-1</t>
  </si>
  <si>
    <t>Enable "Enable screen saver". One method to achieve the recommended configuration via Group Policy is to perform the following:
Set the following UI path to "Enabled": User Configuration\Policies\Administrative Templates\Control Panel\Personalization\Enable screen saver.</t>
  </si>
  <si>
    <t>WIN2012-266</t>
  </si>
  <si>
    <t>Set "Force specific screen saver: Screen saver executable name" to "Enabled: scrnsave.scr"</t>
  </si>
  <si>
    <t>This policy setting specifies the screen saver for the user's desktop.
The recommended state for this setting is: `Enabled: scrnsave.scr`.
**Note:** If the specified screen saver is not installed on a computer to which this setting applies, the setting is ignored.</t>
  </si>
  <si>
    <t>Navigate to the UI Path articulated in the Remediation section and confirm it is set as prescribed. This group policy setting is backed by the following registry location:
HKEY_USERS\[USER SID]\SOFTWARE\Policies\Microsoft\Windows\Control Panel\Desktop:SCRNSAVE.EXE.</t>
  </si>
  <si>
    <t>The setting 'Force specific screen saver: Screen saver executable name' is set to 'Enabled: scrnsave.scr'</t>
  </si>
  <si>
    <t>The setting "Force specific screen saver: Screen saver executable name" is not set to "Enabled: scrnsave.scr".</t>
  </si>
  <si>
    <t>19.1.3.2</t>
  </si>
  <si>
    <t>To establish the recommended configuration via GP, set the following UI path to `Enabled: scrnsave.scr`:
User Configuration\Policies\Administrative Templates\Control Panel\Personalization\Force specific screen saver.</t>
  </si>
  <si>
    <t>The system displays the specified screen saver on the user's desktop. The drop-down list of screen savers in the Screen Saver dialog in the Personalization or Display Control Panel will be disabled, preventing users from changing the screen saver.</t>
  </si>
  <si>
    <t>CCE-37907-3</t>
  </si>
  <si>
    <t>Set the "Force specific screen saver: Screen saver executable name" to "Enabled: scrnsave.scr". One method to achieve the recommended configuration via Group Policy is to perform the following:
Set the following UI path to "Enabled: scrnsave.scr": User Configuration\Policies\Administrative Templates\Control Panel\Personalization\Force specific screen saver.</t>
  </si>
  <si>
    <t>WIN2012-267</t>
  </si>
  <si>
    <t>Set "Password protect the screen saver" to "Enabled"</t>
  </si>
  <si>
    <t>This setting determines whether screen savers used on the computer are password protected.
The recommended state for this setting is: `Enabled`.</t>
  </si>
  <si>
    <t>Navigate to the UI Path articulated in the Remediation section and confirm it is set as prescribed. This group policy setting is backed by the following registry location:
HKEY_USERS\[USER SID]\SOFTWARE\Policies\Microsoft\Windows\Control Panel\Desktop:ScreenSaverIsSecure.</t>
  </si>
  <si>
    <t>The setting 'Password protect the screen saver' is set to 'Enabled'</t>
  </si>
  <si>
    <t>The setting "Password protect the screen saver" is not set to "Enabled".</t>
  </si>
  <si>
    <t>19.1.3.3</t>
  </si>
  <si>
    <t>To establish the recommended configuration via GP, set the following UI path to `Enabled`:
User Configuration\Policies\Administrative Templates\Control Panel\Personalization\Password protect the screen saver.</t>
  </si>
  <si>
    <t>All screen savers are password protected. The "Password protected" checkbox on the Screen Saver dialog in the Personalization or Display Control Panel will be disabled, preventing users from changing the password protection setting.</t>
  </si>
  <si>
    <t>CCE-37658-2</t>
  </si>
  <si>
    <t>Enable "Password protect the screen saver". One method to achieve the recommended configuration via Group Policy is to perform the following:
Set the following UI path to "Enabled": User Configuration\Policies\Administrative Templates\Control Panel\Personalization\Password protect the screen saver.</t>
  </si>
  <si>
    <t>WIN2012-268</t>
  </si>
  <si>
    <t>Set "Screen saver timeout" to "Enabled: 900 seconds or fewer, but not 0"</t>
  </si>
  <si>
    <t>This setting specifies how much user idle time must elapse before the screen saver is launched.
The recommended state for this setting is: `Enabled: 900 seconds or fewer, but not 0`.
**Note:** This setting has no effect under the following circumstances:
- The wait time is set to zero.
- The "Enable Screen Saver" setting is disabled.
- A valid screen existing saver is not selected manually or via the "Screen saver executable name" setting</t>
  </si>
  <si>
    <t>Navigate to the UI Path articulated in the Remediation section and confirm it is set as prescribed. This group policy setting is backed by the following registry location:
HKEY_USERS\[USER SID]\SOFTWARE\Policies\Microsoft\Windows\Control Panel\Desktop:ScreenSaveTimeOut.</t>
  </si>
  <si>
    <t>The setting 'Screen saver timeout' is set to 'Enabled: 900 seconds or fewer, but not 0'</t>
  </si>
  <si>
    <t>The setting "Screen saver timeout" is not set to "Enabled: 900 seconds or fewer or is set to 0".</t>
  </si>
  <si>
    <t>19.1.3.4</t>
  </si>
  <si>
    <t>To establish the recommended configuration via GP, set the following UI path to `Enabled: 900 or fewer, but not 0`:
User Configuration\Policies\Administrative Templates\Control Panel\Personalization\Screen saver timeout.</t>
  </si>
  <si>
    <t>The screen saver will automatically activate when the computer has been left unattended for the amount of time specified, and the users will not be able to change the timeout value.</t>
  </si>
  <si>
    <t>CCE-37908-1</t>
  </si>
  <si>
    <t>Set the "Screen saver timeout" to "Enabled: 900 seconds or fewer, but not 0". One method to achieve the recommended configuration via GP:
Set the following UI path to "Enabled: 900 or fewer, but not 0": User Configuration\Policies\Administrative Templates\Control Panel\Personalization\Screen saver timeout.</t>
  </si>
  <si>
    <t>WIN2012-269</t>
  </si>
  <si>
    <t>Set "Turn off toast notifications on the lock screen" to "Enabled"</t>
  </si>
  <si>
    <t>This policy setting turns off toast notifications on the lock screen.
The recommended state for this setting is `Enabled`.</t>
  </si>
  <si>
    <t>Navigate to the UI Path articulated in the Remediation section and confirm it is set as prescribed. This group policy setting is backed by the following registry location:
HKEY_USERS\[USER SID]\SOFTWARE\Policies\Microsoft\Windows\CurrentVersion\PushNotifications:NoToastApplicationNotificationOnLockScreen.</t>
  </si>
  <si>
    <t>The setting 'Turn off toast notifications on the lock screen' is set to 'Enabled'</t>
  </si>
  <si>
    <t>The setting "Turn off toast notifications on the lock screen" is not set to "Enabled".</t>
  </si>
  <si>
    <t>19.5.1</t>
  </si>
  <si>
    <t>19.5.1.1</t>
  </si>
  <si>
    <t>While this feature can be handy for users, applications that provide toast notifications might display sensitive personal or business data while the device is left unattended.</t>
  </si>
  <si>
    <t>To establish the recommended configuration via GP, set the following UI path to `Enabled`:
User Configuration\Policies\Administrative Templates\Start Menu and Taskbar\Notifications\Turn off toast notifications on the lock screen.</t>
  </si>
  <si>
    <t>Applications will not be able to raise toast notifications on the lock screen.</t>
  </si>
  <si>
    <t>CCE-36332-5</t>
  </si>
  <si>
    <t>Enable the "Turn off toast notifications on the lock screen". One method to achieve the recommended configuration via Group Policy is to perform the following:
Set the following UI path to "Enabled": User Configuration\Policies\Administrative Templates\Start Menu and Taskbar\Notifications\Turn off toast notifications on the lock screen.</t>
  </si>
  <si>
    <t>WIN2012-270</t>
  </si>
  <si>
    <t>Set "Do not preserve zone information in file attachments" to "Disabled"</t>
  </si>
  <si>
    <t>This policy setting allows you to manage whether Windows marks file attachments with information about their zone of origin (such as restricted, Internet, intranet, local). This requires NTFS in order to function correctly, and will fail without notice on FAT32. By not preserving the zone information, Windows cannot make proper risk assessments.
The recommended state for this setting is: `Disabled`.
**Note:** The Attachment Manager feature warns users when opening or executing files which are marked as being from an untrusted source, unless/until the file's zone information has been removed via the "Unblock" button on the file's properties or via a separate tool such as [Microsoft Sysinternals Streams](https://docs.microsoft.com/en-us/sysinternals/downloads/streams).</t>
  </si>
  <si>
    <t>Navigate to the UI Path articulated in the Remediation section and confirm it is set as prescribed. This group policy setting is backed by the following registry location:
HKEY_USERS\[USER SID]\SOFTWARE\Microsoft\Windows\CurrentVersion\Policies\Attachments:SaveZoneInformation.</t>
  </si>
  <si>
    <t>The setting 'Do not preserve zone information in file attachments' is set to 'Disabled'</t>
  </si>
  <si>
    <t>The setting "Do not preserve zone information in file attachments" is not set to "Disabled".</t>
  </si>
  <si>
    <t>19.7.4</t>
  </si>
  <si>
    <t>19.7.4.1</t>
  </si>
  <si>
    <t>A file that is downloaded from a computer in the Internet or Restricted Sites zone may be moved to a location that makes it appear safe, like an intranet file share, and executed by an unsuspecting user. The Attachment Manager feature will warn users when opening or executing files which are marked as being from an untrusted source, unless/until the file's zone information has been removed.</t>
  </si>
  <si>
    <t>To establish the recommended configuration via GP, set the following UI path to `Disabled`:
User Configuration\Policies\Administrative Templates\Windows Components\Attachment Manager\Do not preserve zone information in file attachments.</t>
  </si>
  <si>
    <t>CCE-37424-9</t>
  </si>
  <si>
    <t>Disable the "Do not preserve zone information in file attachments". One method to achieve the recommended configuration via Group Policy is to perform the following:
Set the following UI path to "Disabled": User Configuration\Policies\Administrative Templates\Windows Components\Attachment Manager\Do not preserve zone information in file attachments.</t>
  </si>
  <si>
    <t>WIN2012-271</t>
  </si>
  <si>
    <t>Set "Notify antivirus programs when opening attachments" to "Enabled"</t>
  </si>
  <si>
    <t>This policy setting manages the behavior for notifying registered antivirus programs. If multiple programs are registered, they will all be notified.
The recommended state for this setting is: `Enabled`.
**Note:** An updated antivirus program must be installed for this policy setting to function properly.</t>
  </si>
  <si>
    <t>Navigate to the UI Path articulated in the Remediation section and confirm it is set as prescribed. This group policy setting is backed by the following registry location:
HKEY_USERS\[USER SID]\SOFTWARE\Microsoft\Windows\CurrentVersion\Policies\Attachments:ScanWithAntiVirus
.</t>
  </si>
  <si>
    <t>The setting 'Notify antivirus programs when opening attachments' is set to 'Enabled'</t>
  </si>
  <si>
    <t>The setting "Notify antivirus programs when opening attachments" is not set to "Enabled".</t>
  </si>
  <si>
    <t>19.7.4.2</t>
  </si>
  <si>
    <t>Antivirus programs that do not perform on-access checks may not be able to scan downloaded files.</t>
  </si>
  <si>
    <t>To establish the recommended configuration via GP, set the following UI path to `Enabled`:
User Configuration\Policies\Administrative Templates\Windows Components\Attachment Manager\Notify antivirus programs when opening attachments.</t>
  </si>
  <si>
    <t>Windows tells the registered antivirus program(s) to scan the file when a user opens a file attachment. If the antivirus program fails, the attachment is blocked from being opened.</t>
  </si>
  <si>
    <t>CCE-36622-9</t>
  </si>
  <si>
    <t>Enable "Notify antivirus programs when opening attachments". One method to achieve the recommended configuration via Group Policy is to perform the following:
Set the following UI path to "Enabled": User Configuration\Policies\Administrative Templates\Windows Components\Attachment Manager\Notify antivirus programs when opening attachments.</t>
  </si>
  <si>
    <t>WIN2012-272</t>
  </si>
  <si>
    <t>Set "Prevent users from sharing files within their profile." to "Enabled"</t>
  </si>
  <si>
    <t>This policy setting determines whether users can share files within their profile. By default, users are allowed to share files within their profile to other users on their network after an administrator opts in the computer. An administrator can opt in the computer by using the sharing wizard to share a file within their profile.
The recommended state for this setting is: `Enabled`.</t>
  </si>
  <si>
    <t>Navigate to the UI Path articulated in the Remediation section and confirm it is set as prescribed. This group policy setting is backed by the following registry location:
HKEY_USERS\[USER SID]\SOFTWARE\Microsoft\Windows\CurrentVersion\Policies\Explorer:NoInplaceSharing.</t>
  </si>
  <si>
    <t>The setting 'Prevent users from sharing files within their profile.' is set to 'Enabled'</t>
  </si>
  <si>
    <t>The setting "Prevent users from sharing files within their profile." is not set to enabled.</t>
  </si>
  <si>
    <t>HSI7</t>
  </si>
  <si>
    <t>HSI7: FTI can move via covert channels (e.g., VM isolation tools)</t>
  </si>
  <si>
    <t>19.7.26</t>
  </si>
  <si>
    <t>19.7.26.1</t>
  </si>
  <si>
    <t>If not properly configured, a user could accidentally share sensitive data with unauthorized users. In an enterprise managed environment, the company should provide a managed location for file sharing, such as a file server or SharePoint, instead of the user sharing files directly from their own user profile.</t>
  </si>
  <si>
    <t>To establish the recommended configuration via GP, set the following UI path to `Enabled:`
User Configuration\Policies\Administrative Templates\Windows Components\Network Sharing\Prevent users from sharing files within their profile.</t>
  </si>
  <si>
    <t>Users cannot share files within their profile using the sharing wizard. Also, the sharing wizard cannot create a share at `%root%\Users` and can only be used to create SMB shares on folders.</t>
  </si>
  <si>
    <t>CCE-38070-9</t>
  </si>
  <si>
    <t>Enable "Prevent users from sharing files within their profile". One method to achieve the recommended configuration via Group Policy is to perform the following:
Set the following UI path to "Enabled:" User Configuration\Policies\Administrative Templates\Windows Components\Network Sharing\Prevent users from sharing files within their profile.</t>
  </si>
  <si>
    <t>WIN2012-273</t>
  </si>
  <si>
    <t>Navigate to the UI Path articulated in the Remediation section and confirm it is set as prescribed. This group policy setting is backed by the following registry location:
HKEY_USERS\[USER SID]\SOFTWARE\Policies\Microsoft\Windows\Installer:AlwaysInstallElevated.</t>
  </si>
  <si>
    <t>The setting "Always install with elevated privileges" is not set to disable.</t>
  </si>
  <si>
    <t>19.7.40</t>
  </si>
  <si>
    <t>19.7.40.1</t>
  </si>
  <si>
    <t>To establish the recommended configuration via GP, set the following UI path to `Disabled`:
User Configuration\Policies\Administrative Templates\Windows Components\Windows Installer\Always install with elevated privileges.</t>
  </si>
  <si>
    <t>CCE-37490-0</t>
  </si>
  <si>
    <t>Disable "Always install with elevated privileges". One method to achieve the recommended configuration via Group Policy is to perform the following:
Set the following UI path to "Disabled": User Configuration\Policies\Administrative Templates\Windows Components\Windows Installer\Always install with elevated privileges.</t>
  </si>
  <si>
    <t>Input of test results starting with this row require corresponding Test IDs in Column A. Insert new rows above here.</t>
  </si>
  <si>
    <t>Do not edit below</t>
  </si>
  <si>
    <t>Info</t>
  </si>
  <si>
    <t>Criticality Ratings</t>
  </si>
  <si>
    <t>SCSEM Sources:</t>
  </si>
  <si>
    <t>This SCSEM was created for the IRS Office of Safeguards based on the following resources.</t>
  </si>
  <si>
    <t>▪ CIS Microsoft Windows Server 2012 Benchmark v2.1.0</t>
  </si>
  <si>
    <t>Out of Scope Controls - Unselected NIST 800-53 Controls</t>
  </si>
  <si>
    <t>Reason: Not required by Publication 1075.  See Publication 1075 for more details.</t>
  </si>
  <si>
    <t xml:space="preserve">AC-21, AU-13, AU-14, CP-3, CP-8, CP-9, CP-10, IA-8, PE-9, PE-10, PE-11, PE-12, PE-13, PE-14, PE-15, PM-1, PM-3, PM-5, PM-6, </t>
  </si>
  <si>
    <t>PM-7, PM-8, PM-9, PM-10, PM-11, SA-12, SA-13, SA-14, SC-16, SC-20, SC-22, SC-25, SC-26, SC-27, SC-28, SC-29, SC-30, SC-31,</t>
  </si>
  <si>
    <t>SC-33, SC-34, SI-8, SI-13</t>
  </si>
  <si>
    <t>Out of Scope Controls - Policy &amp; Procedural Controls</t>
  </si>
  <si>
    <t>Reason: Tested in the Management, Operational and Technical (MOT) SCSEM</t>
  </si>
  <si>
    <t xml:space="preserve">AC-1, AC-14, AC-18, AC-19, AC-20, AC-22, AT-3, AT-4, AU-1, AU-7, AU-11, CA-1, CA-2, CA-3, CA-5, CA-6, CA-7, CM-1, CM-2, CM-3, CM-4, CM-5, </t>
  </si>
  <si>
    <t xml:space="preserve">CM-6, CM-7, CM-8, CM-9, CP-1, CP-2, CP-4, CP-6, IA-1, IR-3, IR-7, IR-8, MA-1, MA-2, MA-3, MA-4, MA-5, PL-1, PL-2, PL-4, PL-5, PL-6, PM-2, RA-1, </t>
  </si>
  <si>
    <t xml:space="preserve">RA-2, RA-3, RA-5, SA-1, SA-2, SA-3, SA-4, SA-5, SA-6, SA-7, SA-8, SA-10, SA-11, SC-1, SC-5, SC-7, SC-12, SC-15, SC-17, SC-18, SC-19, SC-32, </t>
  </si>
  <si>
    <t>SI-1, SI-4, SI-5, SI-7, SI-9, SI-10, SI-11</t>
  </si>
  <si>
    <t>Out of Scope Controls - Physical Security or Disclosure Controls</t>
  </si>
  <si>
    <t>Reason: Tested in the Safeguard Disclosure Security Evaluation Matrix (SDSEM)</t>
  </si>
  <si>
    <t>AT-1, AT-2, CP-7, IR-1, IR-2, IR-4, IR-5, IR-6, MP-1, MP-2, MP-3, MP-4, MP-5, MP-6, MP-7, PE-1, PE-2, PE-3, PE-4, PE-5, PE-6, PE-7, PE-8, PE-16,</t>
  </si>
  <si>
    <t xml:space="preserve"> PE-17, PE-18, PM-4, PS-1, PS-2, PS-3, PS-4, PS-5, PS-6, PS-7, PS-8, SA-9, SI-12</t>
  </si>
  <si>
    <t>Change Log</t>
  </si>
  <si>
    <t>Version</t>
  </si>
  <si>
    <t>Date</t>
  </si>
  <si>
    <t>Description of Changes</t>
  </si>
  <si>
    <t>Author</t>
  </si>
  <si>
    <t>First Release</t>
  </si>
  <si>
    <t>Booz Allen Hamilton</t>
  </si>
  <si>
    <t>Tribute to "Super" Saumil Shah</t>
  </si>
  <si>
    <t>Fixed Status column selections and updated column headings.</t>
  </si>
  <si>
    <t xml:space="preserve">Added baseline Criticality Score and Issue Codes, weighted test cases based on criticality, and updated Results Tab.  Updated controls to match Audit file. </t>
  </si>
  <si>
    <t>Aligned the SCSEM with benchmarked controls and removed the controls who's configuration is based upon the agency's security and operational requirements.</t>
  </si>
  <si>
    <t>Updated issue code mapping and added manual test cases.</t>
  </si>
  <si>
    <t>Updated issue code table</t>
  </si>
  <si>
    <t>Minor content update. Removed EMET for Windows.</t>
  </si>
  <si>
    <t>Internal changes &amp; updates</t>
  </si>
  <si>
    <t>Internal changes &amp; Updated issue code table</t>
  </si>
  <si>
    <t>Added Windows Server 2012 Benchmark v2.1.0 and Updated issue code table</t>
  </si>
  <si>
    <t xml:space="preserve">Updated based on IRS Publication 1075 (October 2021) Internal updates and Issue Code Table updates.  </t>
  </si>
  <si>
    <t>HAC1</t>
  </si>
  <si>
    <t>Contractors with unauthorized access to FTI</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</si>
  <si>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</si>
  <si>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</si>
  <si>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</si>
  <si>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</si>
  <si>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</si>
  <si>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</si>
  <si>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</si>
  <si>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</si>
  <si>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</si>
  <si>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HAC7</t>
  </si>
  <si>
    <t>Account management procedures are not in place</t>
  </si>
  <si>
    <t>HAC8</t>
  </si>
  <si>
    <t>Accounts are not reviewed periodically for proper privileges</t>
  </si>
  <si>
    <t>HAC9</t>
  </si>
  <si>
    <t>Accounts have not been created using user roles</t>
  </si>
  <si>
    <t>HAC10</t>
  </si>
  <si>
    <t>Accounts do not expire after the correct period of inactivity</t>
  </si>
  <si>
    <t>HAC100</t>
  </si>
  <si>
    <t>Other</t>
  </si>
  <si>
    <t>User access was not established with concept of least privilege</t>
  </si>
  <si>
    <t>HAC12</t>
  </si>
  <si>
    <t>Separation of duties is not in place</t>
  </si>
  <si>
    <t>HAC13</t>
  </si>
  <si>
    <t>Operating system configuration files have incorrect permissions</t>
  </si>
  <si>
    <t>HAC14</t>
  </si>
  <si>
    <t>Warning banner is insufficient</t>
  </si>
  <si>
    <t>User accounts not locked out after 3 unsuccessful login attempts</t>
  </si>
  <si>
    <t>HAC16</t>
  </si>
  <si>
    <t xml:space="preserve">Network device allows telnet connections </t>
  </si>
  <si>
    <t>Account lockouts do not require administrator action</t>
  </si>
  <si>
    <t>HAC18</t>
  </si>
  <si>
    <t>Network device has modems installed</t>
  </si>
  <si>
    <t>HAC19</t>
  </si>
  <si>
    <t>Out of Band Management is not utilized in all instances</t>
  </si>
  <si>
    <t>HAC20</t>
  </si>
  <si>
    <t>Agency duplicates usernames</t>
  </si>
  <si>
    <t>HAC21</t>
  </si>
  <si>
    <t>Agency shares administrative account inappropriately</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</si>
  <si>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</si>
  <si>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</si>
  <si>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</si>
  <si>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</si>
  <si>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</si>
  <si>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</si>
  <si>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</si>
  <si>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</si>
  <si>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</si>
  <si>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Default accounts have not been disabled or renamed</t>
  </si>
  <si>
    <t>HAC28</t>
  </si>
  <si>
    <t>Database trace files are not properly protected</t>
  </si>
  <si>
    <t>HAC29</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</si>
  <si>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</si>
  <si>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</si>
  <si>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</si>
  <si>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</si>
  <si>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</si>
  <si>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</si>
  <si>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</si>
  <si>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</si>
  <si>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</si>
  <si>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</si>
  <si>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</si>
  <si>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</si>
  <si>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</si>
  <si>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</si>
  <si>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</si>
  <si>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HAC37</t>
  </si>
  <si>
    <t>Account management procedures are not implemented</t>
  </si>
  <si>
    <t>HAC38</t>
  </si>
  <si>
    <t>Warning banner does not exist</t>
  </si>
  <si>
    <t>HAC39</t>
  </si>
  <si>
    <t>Access to wireless network exceeds acceptable range</t>
  </si>
  <si>
    <t>HAC40</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</si>
  <si>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</si>
  <si>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</si>
  <si>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</si>
  <si>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</si>
  <si>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</si>
  <si>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</si>
  <si>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</si>
  <si>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</si>
  <si>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</si>
  <si>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</si>
  <si>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</si>
  <si>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</si>
  <si>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</si>
  <si>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</si>
  <si>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</si>
  <si>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</si>
  <si>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</si>
  <si>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</si>
  <si>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</si>
  <si>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</si>
  <si>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</si>
  <si>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</si>
  <si>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</si>
  <si>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</si>
  <si>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</si>
  <si>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</si>
  <si>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</si>
  <si>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</si>
  <si>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</si>
  <si>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</si>
  <si>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</si>
  <si>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</si>
  <si>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</si>
  <si>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</si>
  <si>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</si>
  <si>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</si>
  <si>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The guest account has improper access to data and/or resources</t>
  </si>
  <si>
    <t>HAC60</t>
  </si>
  <si>
    <t xml:space="preserve">Agency does not centrally manage access to third party environments </t>
  </si>
  <si>
    <t>User rights and permissions are not adequately configured</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</si>
  <si>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</si>
  <si>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</si>
  <si>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</si>
  <si>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</si>
  <si>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</si>
  <si>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</si>
  <si>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</si>
  <si>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</si>
  <si>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</si>
  <si>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</si>
  <si>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</si>
  <si>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</si>
  <si>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</si>
  <si>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</si>
  <si>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</si>
  <si>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</si>
  <si>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</si>
  <si>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</si>
  <si>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</si>
  <si>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</si>
  <si>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</si>
  <si>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</si>
  <si>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</si>
  <si>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</si>
  <si>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</si>
  <si>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System does not properly control authentication process</t>
  </si>
  <si>
    <t>HIA6</t>
  </si>
  <si>
    <t>Identity proofing as not been implemented</t>
  </si>
  <si>
    <t>HIA7</t>
  </si>
  <si>
    <t>Identity proofing has not been properly implemented</t>
  </si>
  <si>
    <t>HAU1</t>
  </si>
  <si>
    <t>No auditing is being performed at the agency</t>
  </si>
  <si>
    <t>HAU2</t>
  </si>
  <si>
    <t>No auditing is being performed on the system</t>
  </si>
  <si>
    <t>HAU3</t>
  </si>
  <si>
    <t>Audit logs are not being reviewed</t>
  </si>
  <si>
    <t>HAU4</t>
  </si>
  <si>
    <t>System does not audit failed attempts to gain access</t>
  </si>
  <si>
    <t>HAU5</t>
  </si>
  <si>
    <t>Auditing is not performed on all data tables containing FTI</t>
  </si>
  <si>
    <t>System does not audit changes to access control settings</t>
  </si>
  <si>
    <t>HAU7</t>
  </si>
  <si>
    <t>Audit records are not retained per Pub 1075</t>
  </si>
  <si>
    <t>HAU8</t>
  </si>
  <si>
    <t>Logs are not maintained on a centralized log server</t>
  </si>
  <si>
    <t>HAU9</t>
  </si>
  <si>
    <t>No log reduction system exists</t>
  </si>
  <si>
    <t>Audit logs are not properly protected</t>
  </si>
  <si>
    <t>HAU100</t>
  </si>
  <si>
    <t>HAU11</t>
  </si>
  <si>
    <t>NTP is not properly implemented</t>
  </si>
  <si>
    <t>HAU12</t>
  </si>
  <si>
    <t>Audit records are not timestamped</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</si>
  <si>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</si>
  <si>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</si>
  <si>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</si>
  <si>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</si>
  <si>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</si>
  <si>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</si>
  <si>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</si>
  <si>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</si>
  <si>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</si>
  <si>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</si>
  <si>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</si>
  <si>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</si>
  <si>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</si>
  <si>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</si>
  <si>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</si>
  <si>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 xml:space="preserve">System does not audit all attempts to gain access </t>
  </si>
  <si>
    <t>HAU22</t>
  </si>
  <si>
    <t>Content of audit records is not sufficient</t>
  </si>
  <si>
    <t>Audit storage capacity threshold has not been defined</t>
  </si>
  <si>
    <t>HAU24</t>
  </si>
  <si>
    <t>Administrators are not notified when audit storage threshold is reached</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</si>
  <si>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</si>
  <si>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</si>
  <si>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</si>
  <si>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</si>
  <si>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</si>
  <si>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</si>
  <si>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</si>
  <si>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</si>
  <si>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</si>
  <si>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</si>
  <si>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</si>
  <si>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</si>
  <si>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</si>
  <si>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</si>
  <si>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</si>
  <si>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</si>
  <si>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</si>
  <si>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</si>
  <si>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</si>
  <si>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</si>
  <si>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</si>
  <si>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</si>
  <si>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</si>
  <si>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</si>
  <si>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</si>
  <si>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</si>
  <si>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</si>
  <si>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</si>
  <si>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</si>
  <si>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</si>
  <si>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</si>
  <si>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</si>
  <si>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</si>
  <si>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</si>
  <si>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</si>
  <si>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</si>
  <si>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</si>
  <si>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</si>
  <si>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</si>
  <si>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</si>
  <si>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</si>
  <si>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</si>
  <si>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</si>
  <si>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</si>
  <si>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</si>
  <si>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</si>
  <si>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</si>
  <si>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</si>
  <si>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System has unneeded functionality installed</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</si>
  <si>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</si>
  <si>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</si>
  <si>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</si>
  <si>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</si>
  <si>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</si>
  <si>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</si>
  <si>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</si>
  <si>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</si>
  <si>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</si>
  <si>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</si>
  <si>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</si>
  <si>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</si>
  <si>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</si>
  <si>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</si>
  <si>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</si>
  <si>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</si>
  <si>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</si>
  <si>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</si>
  <si>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</si>
  <si>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</si>
  <si>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</si>
  <si>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</si>
  <si>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</si>
  <si>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</si>
  <si>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</si>
  <si>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</si>
  <si>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</si>
  <si>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</si>
  <si>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</si>
  <si>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</si>
  <si>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</si>
  <si>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</si>
  <si>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</si>
  <si>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</si>
  <si>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</si>
  <si>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</si>
  <si>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</si>
  <si>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</si>
  <si>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</si>
  <si>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</si>
  <si>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</si>
  <si>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</si>
  <si>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</si>
  <si>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</si>
  <si>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</si>
  <si>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</si>
  <si>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</si>
  <si>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</si>
  <si>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</si>
  <si>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</si>
  <si>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</si>
  <si>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</si>
  <si>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</si>
  <si>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</si>
  <si>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</si>
  <si>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</si>
  <si>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</si>
  <si>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</si>
  <si>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</si>
  <si>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</si>
  <si>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</si>
  <si>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</si>
  <si>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</si>
  <si>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</si>
  <si>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</si>
  <si>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</si>
  <si>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</si>
  <si>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</si>
  <si>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</si>
  <si>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</si>
  <si>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</si>
  <si>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</si>
  <si>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</si>
  <si>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</si>
  <si>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</si>
  <si>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System configuration provides additional attack surface</t>
  </si>
  <si>
    <t>HCM46</t>
  </si>
  <si>
    <t>Agency does not centrally manage mobile device configuration</t>
  </si>
  <si>
    <t>HCM47</t>
  </si>
  <si>
    <t>System error messages display system configuration information</t>
  </si>
  <si>
    <t>Low-risk operating system settings are not configured securely</t>
  </si>
  <si>
    <t>HCM49</t>
  </si>
  <si>
    <t>A tool is not used to block unauthorized software</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</si>
  <si>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</si>
  <si>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</si>
  <si>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</si>
  <si>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</si>
  <si>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</si>
  <si>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</si>
  <si>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</si>
  <si>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</si>
  <si>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HCM9</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</si>
  <si>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</si>
  <si>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</si>
  <si>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</si>
  <si>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</si>
  <si>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</si>
  <si>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</si>
  <si>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</si>
  <si>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</si>
  <si>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</si>
  <si>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</si>
  <si>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</si>
  <si>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</si>
  <si>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</si>
  <si>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</si>
  <si>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</si>
  <si>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</si>
  <si>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</si>
  <si>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</si>
  <si>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</si>
  <si>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</si>
  <si>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</si>
  <si>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</si>
  <si>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</si>
  <si>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</si>
  <si>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</si>
  <si>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</si>
  <si>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</si>
  <si>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</si>
  <si>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</si>
  <si>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</si>
  <si>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</si>
  <si>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</si>
  <si>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</si>
  <si>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</si>
  <si>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</si>
  <si>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</si>
  <si>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</si>
  <si>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</si>
  <si>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</si>
  <si>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</si>
  <si>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</si>
  <si>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</si>
  <si>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</si>
  <si>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</si>
  <si>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</si>
  <si>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</si>
  <si>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</si>
  <si>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</si>
  <si>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</si>
  <si>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</si>
  <si>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</si>
  <si>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</si>
  <si>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</si>
  <si>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</si>
  <si>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</si>
  <si>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</si>
  <si>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</si>
  <si>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</si>
  <si>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</si>
  <si>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</si>
  <si>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</si>
  <si>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</si>
  <si>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</si>
  <si>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</si>
  <si>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</si>
  <si>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</si>
  <si>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</si>
  <si>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</si>
  <si>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</si>
  <si>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</si>
  <si>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</si>
  <si>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</si>
  <si>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</si>
  <si>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</si>
  <si>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</si>
  <si>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</si>
  <si>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</si>
  <si>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</si>
  <si>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</si>
  <si>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</si>
  <si>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</si>
  <si>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</si>
  <si>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</si>
  <si>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HPW1</t>
  </si>
  <si>
    <t>No password is required to access an FTI system</t>
  </si>
  <si>
    <t>Password does not expire timely</t>
  </si>
  <si>
    <t>Minimum password length is too short</t>
  </si>
  <si>
    <t>Minimum password age does not exist</t>
  </si>
  <si>
    <t>HPW5</t>
  </si>
  <si>
    <t>Passwords are generated and distributed automatically</t>
  </si>
  <si>
    <t>Password history is insufficient</t>
  </si>
  <si>
    <t>Password change notification is not sufficient</t>
  </si>
  <si>
    <t>HPW8</t>
  </si>
  <si>
    <t>Passwords are displayed on screen when entered</t>
  </si>
  <si>
    <t>HPW9</t>
  </si>
  <si>
    <t>Password management processes are not documented</t>
  </si>
  <si>
    <t>Passwords are allowed to be stored</t>
  </si>
  <si>
    <t>HPW100</t>
  </si>
  <si>
    <t>Password transmission does not use strong cryptography</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</si>
  <si>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</si>
  <si>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</si>
  <si>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</si>
  <si>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</si>
  <si>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</si>
  <si>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</si>
  <si>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</si>
  <si>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</si>
  <si>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</si>
  <si>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HPW17</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</si>
  <si>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</si>
  <si>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</si>
  <si>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</si>
  <si>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</si>
  <si>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</si>
  <si>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</si>
  <si>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</si>
  <si>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</si>
  <si>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</si>
  <si>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</si>
  <si>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</si>
  <si>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</si>
  <si>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</si>
  <si>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</si>
  <si>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</si>
  <si>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</si>
  <si>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</si>
  <si>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</si>
  <si>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</si>
  <si>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</si>
  <si>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</si>
  <si>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</si>
  <si>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</si>
  <si>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</si>
  <si>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</si>
  <si>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</si>
  <si>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</si>
  <si>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</si>
  <si>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</si>
  <si>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</si>
  <si>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</si>
  <si>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</si>
  <si>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</si>
  <si>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</si>
  <si>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</si>
  <si>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</si>
  <si>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</si>
  <si>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</si>
  <si>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</si>
  <si>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</si>
  <si>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</si>
  <si>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</si>
  <si>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</si>
  <si>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</si>
  <si>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</si>
  <si>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</si>
  <si>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</si>
  <si>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</si>
  <si>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</si>
  <si>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</si>
  <si>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</si>
  <si>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</si>
  <si>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</si>
  <si>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</si>
  <si>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</si>
  <si>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</si>
  <si>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</si>
  <si>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</si>
  <si>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</si>
  <si>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</si>
  <si>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</si>
  <si>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</si>
  <si>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User sessions do not terminate after the Publication 1075 period of inactivity</t>
  </si>
  <si>
    <t>HRM6</t>
  </si>
  <si>
    <t>The mainframe is directly routable to the internet via Port 23</t>
  </si>
  <si>
    <t>The agency does not adequately control remote access to its systems</t>
  </si>
  <si>
    <t>HRM8</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</si>
  <si>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</si>
  <si>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</si>
  <si>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</si>
  <si>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</si>
  <si>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</si>
  <si>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</si>
  <si>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</si>
  <si>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</si>
  <si>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</si>
  <si>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</si>
  <si>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</si>
  <si>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</si>
  <si>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</si>
  <si>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</si>
  <si>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</si>
  <si>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</si>
  <si>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</si>
  <si>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</si>
  <si>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</si>
  <si>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</si>
  <si>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</si>
  <si>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</si>
  <si>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</si>
  <si>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</si>
  <si>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</si>
  <si>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</si>
  <si>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</si>
  <si>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</si>
  <si>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</si>
  <si>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</si>
  <si>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</si>
  <si>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</si>
  <si>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</si>
  <si>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</si>
  <si>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</si>
  <si>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</si>
  <si>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</si>
  <si>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</si>
  <si>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</si>
  <si>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</si>
  <si>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</si>
  <si>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</si>
  <si>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</si>
  <si>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</si>
  <si>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</si>
  <si>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</si>
  <si>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</si>
  <si>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</si>
  <si>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</si>
  <si>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</si>
  <si>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</si>
  <si>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</si>
  <si>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</si>
  <si>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</si>
  <si>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</si>
  <si>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</si>
  <si>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</si>
  <si>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</si>
  <si>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</si>
  <si>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</si>
  <si>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</si>
  <si>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</si>
  <si>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</si>
  <si>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</si>
  <si>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</si>
  <si>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</si>
  <si>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</si>
  <si>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</si>
  <si>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</si>
  <si>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</si>
  <si>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HSC16</t>
  </si>
  <si>
    <t>System does not meet common criteria requirements</t>
  </si>
  <si>
    <t>HSC17</t>
  </si>
  <si>
    <t>Denial of Service protection settings are not configured</t>
  </si>
  <si>
    <t>HSC18</t>
  </si>
  <si>
    <t>System communication authenticity is not guaranteed</t>
  </si>
  <si>
    <t>HSC19</t>
  </si>
  <si>
    <t>Network perimeter devices do not properly restrict traffic</t>
  </si>
  <si>
    <t>HSC20</t>
  </si>
  <si>
    <t>Publicly available systems contain FTI</t>
  </si>
  <si>
    <t>HSC21</t>
  </si>
  <si>
    <t>Number of logon sessions are not managed appropriately</t>
  </si>
  <si>
    <t>HSC22</t>
  </si>
  <si>
    <t>VPN termination point is not sufficient</t>
  </si>
  <si>
    <t>HSC23</t>
  </si>
  <si>
    <t>Site survey has not been performed</t>
  </si>
  <si>
    <t>HSC24</t>
  </si>
  <si>
    <t>Digital Signatures or PKI certificates are expired or revoked</t>
  </si>
  <si>
    <t>HSC25</t>
  </si>
  <si>
    <t>Network sessions do not timeout per Publication 1075 requirements</t>
  </si>
  <si>
    <t>HSC26</t>
  </si>
  <si>
    <t>Email policy is not sufficient</t>
  </si>
  <si>
    <t>HSC27</t>
  </si>
  <si>
    <t>Traffic inspection is not sufficient</t>
  </si>
  <si>
    <t>HSC28</t>
  </si>
  <si>
    <t>The network is not properly segmented</t>
  </si>
  <si>
    <t>HSC29</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</si>
  <si>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</si>
  <si>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</si>
  <si>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</si>
  <si>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</si>
  <si>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</si>
  <si>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</si>
  <si>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</si>
  <si>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</si>
  <si>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</si>
  <si>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</si>
  <si>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</si>
  <si>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</si>
  <si>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</si>
  <si>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</si>
  <si>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</si>
  <si>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</si>
  <si>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</si>
  <si>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</si>
  <si>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</si>
  <si>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</si>
  <si>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</si>
  <si>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</si>
  <si>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</si>
  <si>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HSC41</t>
  </si>
  <si>
    <t>Data at rest is not encrypted using the latest FIPS approved encryption</t>
  </si>
  <si>
    <t>HSC43</t>
  </si>
  <si>
    <t>The version of TLS is not using the latest NIST 800-52 approved protocols</t>
  </si>
  <si>
    <t>HSC44</t>
  </si>
  <si>
    <t>DNSSEC has not been implemented</t>
  </si>
  <si>
    <t>HSC45</t>
  </si>
  <si>
    <t>DNSSEC has not been configured securely</t>
  </si>
  <si>
    <t>System configured to load or run removable media automatically</t>
  </si>
  <si>
    <t>HSI2</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</si>
  <si>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</si>
  <si>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</si>
  <si>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</si>
  <si>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</si>
  <si>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</si>
  <si>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</si>
  <si>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</si>
  <si>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</si>
  <si>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</si>
  <si>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</si>
  <si>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</si>
  <si>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</si>
  <si>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</si>
  <si>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</si>
  <si>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</si>
  <si>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</si>
  <si>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</si>
  <si>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</si>
  <si>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</si>
  <si>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</si>
  <si>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</si>
  <si>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</si>
  <si>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</si>
  <si>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The system's automatic update feature is not configured appropriately</t>
  </si>
  <si>
    <t>HSI15</t>
  </si>
  <si>
    <t>Alerts are not acknowledged and/or logged</t>
  </si>
  <si>
    <t>HSI16</t>
  </si>
  <si>
    <t>Agency network not properly protected from spam email</t>
  </si>
  <si>
    <t>Antivirus is not configured appropriately</t>
  </si>
  <si>
    <t>HSI18</t>
  </si>
  <si>
    <t>VM rollbacks are conducted while connected to the network</t>
  </si>
  <si>
    <t>HSI19</t>
  </si>
  <si>
    <t>Data inputs are not being validated</t>
  </si>
  <si>
    <t>HSI20</t>
  </si>
  <si>
    <t xml:space="preserve">Agency does not receive security alerts, advisories, or directives </t>
  </si>
  <si>
    <t>HSI21</t>
  </si>
  <si>
    <t>FTI is inappropriately moved and shared with non-FTI virtual machines</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</si>
  <si>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</si>
  <si>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</si>
  <si>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</si>
  <si>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</si>
  <si>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</si>
  <si>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</si>
  <si>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</si>
  <si>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</si>
  <si>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</si>
  <si>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</si>
  <si>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</si>
  <si>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</si>
  <si>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</si>
  <si>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</si>
  <si>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</si>
  <si>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</si>
  <si>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</si>
  <si>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</si>
  <si>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</si>
  <si>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</si>
  <si>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</si>
  <si>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HSI33</t>
  </si>
  <si>
    <t>Memory protection mechanisms are not sufficient</t>
  </si>
  <si>
    <t>HSI34</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</si>
  <si>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</si>
  <si>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</si>
  <si>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</si>
  <si>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</si>
  <si>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</si>
  <si>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</si>
  <si>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</si>
  <si>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</si>
  <si>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</si>
  <si>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</si>
  <si>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</si>
  <si>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</si>
  <si>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</si>
  <si>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</si>
  <si>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</si>
  <si>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</si>
  <si>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</si>
  <si>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</si>
  <si>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</si>
  <si>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</si>
  <si>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</si>
  <si>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</si>
  <si>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</si>
  <si>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</si>
  <si>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</si>
  <si>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</si>
  <si>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</si>
  <si>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</si>
  <si>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</si>
  <si>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</si>
  <si>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</si>
  <si>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</si>
  <si>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</si>
  <si>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</si>
  <si>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</si>
  <si>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</si>
  <si>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</si>
  <si>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</si>
  <si>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</si>
  <si>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</si>
  <si>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</si>
  <si>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</si>
  <si>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</si>
  <si>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</si>
  <si>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</si>
  <si>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</si>
  <si>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</si>
  <si>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</si>
  <si>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</si>
  <si>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</si>
  <si>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</si>
  <si>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</si>
  <si>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</si>
  <si>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</si>
  <si>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</si>
  <si>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</si>
  <si>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</si>
  <si>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</si>
  <si>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</si>
  <si>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</si>
  <si>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</si>
  <si>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</si>
  <si>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</si>
  <si>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</si>
  <si>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</si>
  <si>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</si>
  <si>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</si>
  <si>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</si>
  <si>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</si>
  <si>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</si>
  <si>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</si>
  <si>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</si>
  <si>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</si>
  <si>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</si>
  <si>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</si>
  <si>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</si>
  <si>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</si>
  <si>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</si>
  <si>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</si>
  <si>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</si>
  <si>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</si>
  <si>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</si>
  <si>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</si>
  <si>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</si>
  <si>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</si>
  <si>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</si>
  <si>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</si>
  <si>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</si>
  <si>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</si>
  <si>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</si>
  <si>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</si>
  <si>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</si>
  <si>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</si>
  <si>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</si>
  <si>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</si>
  <si>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</si>
  <si>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</si>
  <si>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</si>
  <si>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</si>
  <si>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</si>
  <si>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</si>
  <si>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</si>
  <si>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</si>
  <si>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</si>
  <si>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</si>
  <si>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</si>
  <si>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</si>
  <si>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</si>
  <si>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</si>
  <si>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</si>
  <si>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</si>
  <si>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</si>
  <si>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</si>
  <si>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</si>
  <si>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</si>
  <si>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</si>
  <si>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</si>
  <si>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</si>
  <si>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</si>
  <si>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</si>
  <si>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</si>
  <si>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</si>
  <si>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</si>
  <si>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</si>
  <si>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</si>
  <si>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</si>
  <si>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</si>
  <si>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</si>
  <si>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</si>
  <si>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</si>
  <si>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</si>
  <si>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</si>
  <si>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</si>
  <si>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</si>
  <si>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</si>
  <si>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</si>
  <si>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</si>
  <si>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</si>
  <si>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</si>
  <si>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</si>
  <si>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</si>
  <si>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</si>
  <si>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</si>
  <si>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</si>
  <si>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</si>
  <si>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</si>
  <si>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</si>
  <si>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</si>
  <si>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</si>
  <si>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</si>
  <si>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</si>
  <si>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</si>
  <si>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</si>
  <si>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</si>
  <si>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</si>
  <si>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</si>
  <si>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</si>
  <si>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</si>
  <si>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</si>
  <si>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</si>
  <si>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</si>
  <si>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</si>
  <si>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</si>
  <si>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</si>
  <si>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</si>
  <si>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</si>
  <si>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</si>
  <si>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</si>
  <si>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</si>
  <si>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</si>
  <si>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</si>
  <si>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</si>
  <si>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</si>
  <si>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</si>
  <si>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</si>
  <si>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</si>
  <si>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</si>
  <si>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</si>
  <si>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</si>
  <si>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</si>
  <si>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</si>
  <si>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</si>
  <si>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</si>
  <si>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</si>
  <si>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</si>
  <si>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</si>
  <si>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</si>
  <si>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</si>
  <si>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</si>
  <si>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</si>
  <si>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</si>
  <si>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</si>
  <si>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</si>
  <si>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</si>
  <si>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</si>
  <si>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</si>
  <si>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</si>
  <si>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</si>
  <si>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</si>
  <si>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</si>
  <si>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</si>
  <si>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</si>
  <si>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</si>
  <si>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</si>
  <si>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</si>
  <si>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</si>
  <si>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</si>
  <si>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</si>
  <si>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</si>
  <si>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</si>
  <si>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</si>
  <si>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</si>
  <si>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</si>
  <si>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</si>
  <si>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</si>
  <si>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</si>
  <si>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</si>
  <si>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</si>
  <si>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</si>
  <si>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</si>
  <si>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</si>
  <si>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</si>
  <si>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</si>
  <si>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</si>
  <si>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</si>
  <si>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</si>
  <si>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</si>
  <si>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</si>
  <si>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</si>
  <si>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</si>
  <si>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</si>
  <si>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</si>
  <si>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</si>
  <si>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</si>
  <si>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</si>
  <si>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</si>
  <si>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</si>
  <si>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</si>
  <si>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</si>
  <si>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</si>
  <si>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</si>
  <si>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</si>
  <si>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</si>
  <si>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</si>
  <si>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</si>
  <si>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</si>
  <si>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</si>
  <si>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</si>
  <si>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</si>
  <si>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</si>
  <si>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</si>
  <si>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</si>
  <si>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</si>
  <si>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</si>
  <si>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</si>
  <si>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</si>
  <si>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</si>
  <si>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</si>
  <si>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</si>
  <si>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</si>
  <si>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</si>
  <si>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</si>
  <si>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</si>
  <si>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</si>
  <si>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</si>
  <si>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</si>
  <si>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</si>
  <si>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</si>
  <si>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</si>
  <si>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</si>
  <si>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</si>
  <si>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</si>
  <si>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</si>
  <si>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</si>
  <si>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</si>
  <si>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</si>
  <si>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</si>
  <si>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</si>
  <si>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</si>
  <si>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</si>
  <si>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</si>
  <si>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</si>
  <si>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</si>
  <si>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</si>
  <si>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</si>
  <si>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</si>
  <si>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</si>
  <si>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</si>
  <si>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</si>
  <si>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</si>
  <si>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</si>
  <si>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</si>
  <si>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</si>
  <si>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</si>
  <si>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</si>
  <si>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</si>
  <si>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</si>
  <si>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</si>
  <si>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Section title conveys the intent of the recommendation.</t>
  </si>
  <si>
    <t>The Rationale section conveys the security benefits of the recommended configuration. This section also details where the risks, threats, and vulnerabilities associated with a configuration posture.</t>
  </si>
  <si>
    <t xml:space="preserve">▪ IRS Publication 1075, Tax Information Security Guidelines for Federal, State and Local Agencies (Rev. 11-2021) </t>
  </si>
  <si>
    <t>▪ NIST SP 800-53 Rev. 5, Recommended Security Controls for Federal Information Systems and Organizations</t>
  </si>
  <si>
    <t xml:space="preserve"> ▪ SCSEM Version: 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</si>
</sst>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lt;=9999999]###\-####;\(###\)\ ###\-####"/>
    <numFmt numFmtId="165" formatCode="0.0"/>
    <numFmt numFmtId="166" formatCode="m/d/yyyy;@"/>
  </numFmts>
  <fonts count="38" x14ac:knownFonts="1">
    <font>
      <sz val="10"/>
      <name val="Arial"/>
    </font>
    <font>
      <sz val="11"/>
      <color theme="1"/>
      <name val="Calibri"/>
      <family val="2"/>
      <scheme val="minor"/>
    </font>
    <font>
      <sz val="11"/>
      <color indexed="8"/>
      <name val="Calibri"/>
      <family val="2"/>
    </font>
    <font>
      <sz val="8"/>
      <name val="Arial"/>
      <family val="2"/>
    </font>
    <font>
      <b/>
      <sz val="10"/>
      <name val="Arial"/>
      <family val="2"/>
    </font>
    <font>
      <b/>
      <sz val="12"/>
      <name val="Arial"/>
      <family val="2"/>
    </font>
    <font>
      <i/>
      <sz val="10"/>
      <name val="Arial"/>
      <family val="2"/>
    </font>
    <font>
      <sz val="10"/>
      <color indexed="8"/>
      <name val="Arial"/>
      <family val="2"/>
    </font>
    <font>
      <sz val="10"/>
      <name val="Arial"/>
      <family val="2"/>
    </font>
    <font>
      <i/>
      <sz val="9"/>
      <name val="Arial"/>
      <family val="2"/>
    </font>
    <font>
      <sz val="12"/>
      <name val="Arial"/>
      <family val="2"/>
    </font>
    <font>
      <sz val="10"/>
      <name val="Arial"/>
      <family val="2"/>
    </font>
    <font>
      <sz val="11"/>
      <color indexed="9"/>
      <name val="Calibri"/>
      <family val="2"/>
    </font>
    <font>
      <sz val="11"/>
      <color indexed="20"/>
      <name val="Calibri"/>
      <family val="2"/>
    </font>
    <font>
      <b/>
      <sz val="11"/>
      <color indexed="52"/>
      <name val="Calibri"/>
      <family val="2"/>
    </font>
    <font>
      <sz val="11"/>
      <color indexed="17"/>
      <name val="Calibri"/>
      <family val="2"/>
    </font>
    <font>
      <u/>
      <sz val="10"/>
      <color indexed="12"/>
      <name val="Arial"/>
      <family val="2"/>
    </font>
    <font>
      <sz val="11"/>
      <color indexed="52"/>
      <name val="Calibri"/>
      <family val="2"/>
    </font>
    <font>
      <sz val="11"/>
      <color indexed="60"/>
      <name val="Calibri"/>
      <family val="2"/>
    </font>
    <font>
      <sz val="11"/>
      <color indexed="10"/>
      <name val="Calibri"/>
      <family val="2"/>
    </font>
    <font>
      <u/>
      <sz val="10"/>
      <color indexed="12"/>
      <name val="Verdana"/>
      <family val="2"/>
    </font>
    <font>
      <sz val="1"/>
      <color indexed="8"/>
      <name val="Calibri"/>
      <family val="2"/>
    </font>
    <font>
      <sz val="11"/>
      <color theme="1"/>
      <name val="Calibri"/>
      <family val="2"/>
      <scheme val="minor"/>
    </font>
    <font>
      <sz val="10"/>
      <color theme="1"/>
      <name val="Arial"/>
      <family val="2"/>
    </font>
    <font>
      <b/>
      <sz val="10"/>
      <color rgb="FFFF0000"/>
      <name val="Arial"/>
      <family val="2"/>
    </font>
    <font>
      <sz val="10"/>
      <color rgb="FFAC0000"/>
      <name val="Arial"/>
      <family val="2"/>
    </font>
    <font>
      <sz val="10"/>
      <color rgb="FFFF0000"/>
      <name val="Arial"/>
      <family val="2"/>
    </font>
    <font>
      <u/>
      <sz val="10"/>
      <color theme="11"/>
      <name val="Arial"/>
      <family val="2"/>
    </font>
    <font>
      <b/>
      <sz val="10"/>
      <color theme="1"/>
      <name val="Arial"/>
      <family val="2"/>
    </font>
    <font>
      <b/>
      <u/>
      <sz val="10"/>
      <name val="Arial"/>
      <family val="2"/>
    </font>
    <font>
      <b/>
      <i/>
      <sz val="10"/>
      <name val="Arial"/>
      <family val="2"/>
    </font>
    <font>
      <sz val="10"/>
      <color theme="0"/>
      <name val="Arial"/>
      <family val="2"/>
    </font>
    <font>
      <u/>
      <sz val="10"/>
      <color theme="10"/>
      <name val="Arial"/>
      <family val="2"/>
    </font>
    <font>
      <sz val="10"/>
      <color theme="1" tint="4.9989318521683403E-2"/>
      <name val="Arial"/>
      <family val="2"/>
    </font>
    <font>
      <sz val="8"/>
      <name val="Arial"/>
      <family val="2"/>
    </font>
    <font>
      <b/>
      <sz val="11"/>
      <color rgb="FF000000"/>
      <name val="Calibri"/>
      <family val="2"/>
    </font>
    <font>
      <sz val="11"/>
      <color rgb="FF000000"/>
      <name val="Calibri"/>
      <family val="2"/>
    </font>
    <font>
      <sz val="12"/>
      <color rgb="FF000000"/>
      <name val="Calibri"/>
      <family val="2"/>
    </font>
  </fonts>
  <fills count="4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54"/>
        <bgColor indexed="5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25"/>
        <bgColor indexed="25"/>
      </patternFill>
    </fill>
    <fill>
      <patternFill patternType="solid">
        <fgColor indexed="42"/>
        <bgColor indexed="42"/>
      </patternFill>
    </fill>
    <fill>
      <patternFill patternType="solid">
        <fgColor indexed="27"/>
        <bgColor indexed="27"/>
      </patternFill>
    </fill>
    <fill>
      <patternFill patternType="solid">
        <fgColor indexed="49"/>
        <bgColor indexed="49"/>
      </patternFill>
    </fill>
    <fill>
      <patternFill patternType="solid">
        <fgColor indexed="47"/>
        <bgColor indexed="47"/>
      </patternFill>
    </fill>
    <fill>
      <patternFill patternType="solid">
        <fgColor indexed="52"/>
        <bgColor indexed="52"/>
      </patternFill>
    </fill>
    <fill>
      <patternFill patternType="solid">
        <fgColor indexed="45"/>
        <bgColor indexed="4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3"/>
        <bgColor indexed="43"/>
      </patternFill>
    </fill>
    <fill>
      <patternFill patternType="solid">
        <fgColor indexed="55"/>
        <bgColor indexed="64"/>
      </patternFill>
    </fill>
    <fill>
      <patternFill patternType="solid">
        <fgColor indexed="44"/>
        <bgColor indexed="64"/>
      </patternFill>
    </fill>
    <fill>
      <patternFill patternType="solid">
        <fgColor indexed="22"/>
        <bgColor indexed="64"/>
      </patternFill>
    </fill>
    <fill>
      <patternFill patternType="solid">
        <fgColor rgb="FFAFD7FF"/>
        <bgColor indexed="64"/>
      </patternFill>
    </fill>
    <fill>
      <patternFill patternType="solid">
        <fgColor rgb="FFB2B2B2"/>
        <bgColor indexed="64"/>
      </patternFill>
    </fill>
    <fill>
      <patternFill patternType="solid">
        <fgColor theme="0" tint="-0.249977111117893"/>
        <bgColor indexed="64"/>
      </patternFill>
    </fill>
    <fill>
      <patternFill patternType="solid">
        <fgColor rgb="FFAFD7FF"/>
        <bgColor rgb="FF000000"/>
      </patternFill>
    </fill>
    <fill>
      <patternFill patternType="solid">
        <fgColor theme="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DDD9C4"/>
        <bgColor rgb="FF000000"/>
      </patternFill>
    </fill>
    <fill>
      <patternFill patternType="solid">
        <fgColor rgb="FFFFFFFF"/>
        <bgColor rgb="FF000000"/>
      </patternFill>
    </fill>
  </fills>
  <borders count="6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right/>
      <top/>
      <bottom style="thick">
        <color indexed="22"/>
      </bottom>
      <diagonal/>
    </border>
    <border>
      <left/>
      <right/>
      <top/>
      <bottom style="medium">
        <color indexed="4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4"/>
      </top>
      <bottom style="double">
        <color indexed="54"/>
      </bottom>
      <diagonal/>
    </border>
    <border>
      <left style="thin">
        <color indexed="63"/>
      </left>
      <right/>
      <top/>
      <bottom/>
      <diagonal/>
    </border>
    <border>
      <left/>
      <right style="thin">
        <color indexed="63"/>
      </right>
      <top/>
      <bottom/>
      <diagonal/>
    </border>
    <border>
      <left/>
      <right/>
      <top/>
      <bottom style="thin">
        <color indexed="63"/>
      </bottom>
      <diagonal/>
    </border>
    <border>
      <left/>
      <right style="thin">
        <color indexed="63"/>
      </right>
      <top/>
      <bottom style="thin">
        <color indexed="63"/>
      </bottom>
      <diagonal/>
    </border>
    <border>
      <left style="thin">
        <color indexed="63"/>
      </left>
      <right/>
      <top style="thin">
        <color indexed="63"/>
      </top>
      <bottom/>
      <diagonal/>
    </border>
    <border>
      <left/>
      <right style="thin">
        <color indexed="63"/>
      </right>
      <top style="thin">
        <color indexed="63"/>
      </top>
      <bottom/>
      <diagonal/>
    </border>
    <border>
      <left style="thin">
        <color indexed="63"/>
      </left>
      <right/>
      <top/>
      <bottom style="thin">
        <color indexed="63"/>
      </bottom>
      <diagonal/>
    </border>
    <border>
      <left style="thin">
        <color auto="1"/>
      </left>
      <right/>
      <top style="thin">
        <color indexed="63"/>
      </top>
      <bottom style="thin">
        <color auto="1"/>
      </bottom>
      <diagonal/>
    </border>
    <border>
      <left/>
      <right style="thin">
        <color indexed="63"/>
      </right>
      <top style="thin">
        <color indexed="63"/>
      </top>
      <bottom style="thin">
        <color auto="1"/>
      </bottom>
      <diagonal/>
    </border>
    <border>
      <left style="thin">
        <color auto="1"/>
      </left>
      <right/>
      <top style="thin">
        <color auto="1"/>
      </top>
      <bottom style="thin">
        <color indexed="63"/>
      </bottom>
      <diagonal/>
    </border>
    <border>
      <left/>
      <right/>
      <top style="thin">
        <color auto="1"/>
      </top>
      <bottom style="thin">
        <color indexed="63"/>
      </bottom>
      <diagonal/>
    </border>
    <border>
      <left/>
      <right style="thin">
        <color auto="1"/>
      </right>
      <top style="thin">
        <color auto="1"/>
      </top>
      <bottom style="thin">
        <color indexed="63"/>
      </bottom>
      <diagonal/>
    </border>
    <border>
      <left style="thin">
        <color auto="1"/>
      </left>
      <right style="thin">
        <color indexed="63"/>
      </right>
      <top style="thin">
        <color auto="1"/>
      </top>
      <bottom style="thin">
        <color auto="1"/>
      </bottom>
      <diagonal/>
    </border>
    <border>
      <left style="thin">
        <color indexed="63"/>
      </left>
      <right style="thin">
        <color indexed="63"/>
      </right>
      <top style="thin">
        <color auto="1"/>
      </top>
      <bottom style="thin">
        <color auto="1"/>
      </bottom>
      <diagonal/>
    </border>
    <border>
      <left style="thin">
        <color indexed="63"/>
      </left>
      <right style="thin">
        <color auto="1"/>
      </right>
      <top style="thin">
        <color auto="1"/>
      </top>
      <bottom style="thin">
        <color auto="1"/>
      </bottom>
      <diagonal/>
    </border>
    <border>
      <left style="thin">
        <color auto="1"/>
      </left>
      <right/>
      <top style="thin">
        <color indexed="63"/>
      </top>
      <bottom style="thin">
        <color indexed="63"/>
      </bottom>
      <diagonal/>
    </border>
    <border>
      <left style="thin">
        <color indexed="63"/>
      </left>
      <right style="thin">
        <color auto="1"/>
      </right>
      <top style="thin">
        <color indexed="63"/>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3"/>
      </left>
      <right style="thin">
        <color indexed="63"/>
      </right>
      <top style="thin">
        <color indexed="63"/>
      </top>
      <bottom style="thin">
        <color indexed="63"/>
      </bottom>
      <diagonal/>
    </border>
    <border>
      <left style="thin">
        <color auto="1"/>
      </left>
      <right/>
      <top/>
      <bottom/>
      <diagonal/>
    </border>
    <border>
      <left/>
      <right style="thin">
        <color indexed="63"/>
      </right>
      <top style="thin">
        <color auto="1"/>
      </top>
      <bottom style="thin">
        <color auto="1"/>
      </bottom>
      <diagonal/>
    </border>
    <border>
      <left style="thin">
        <color indexed="63"/>
      </left>
      <right/>
      <top style="thin">
        <color auto="1"/>
      </top>
      <bottom style="thin">
        <color auto="1"/>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indexed="63"/>
      </right>
      <top style="thin">
        <color indexed="63"/>
      </top>
      <bottom style="thin">
        <color indexed="63"/>
      </bottom>
      <diagonal/>
    </border>
    <border>
      <left style="thin">
        <color indexed="63"/>
      </left>
      <right style="thin">
        <color auto="1"/>
      </right>
      <top style="thin">
        <color indexed="63"/>
      </top>
      <bottom style="thin">
        <color indexed="63"/>
      </bottom>
      <diagonal/>
    </border>
    <border>
      <left/>
      <right style="thin">
        <color auto="1"/>
      </right>
      <top style="thin">
        <color indexed="63"/>
      </top>
      <bottom style="thin">
        <color indexed="63"/>
      </bottom>
      <diagonal/>
    </border>
    <border>
      <left/>
      <right style="thin">
        <color auto="1"/>
      </right>
      <top style="thin">
        <color indexed="63"/>
      </top>
      <bottom/>
      <diagonal/>
    </border>
    <border>
      <left/>
      <right style="thin">
        <color auto="1"/>
      </right>
      <top/>
      <bottom style="thin">
        <color indexed="63"/>
      </bottom>
      <diagonal/>
    </border>
    <border>
      <left style="thin">
        <color auto="1"/>
      </left>
      <right style="thin">
        <color auto="1"/>
      </right>
      <top style="thin">
        <color indexed="63"/>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auto="1"/>
      </right>
      <top style="thin">
        <color indexed="63"/>
      </top>
      <bottom style="thin">
        <color auto="1"/>
      </bottom>
      <diagonal/>
    </border>
    <border>
      <left/>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right/>
      <top style="thin">
        <color indexed="63"/>
      </top>
      <bottom/>
      <diagonal/>
    </border>
    <border>
      <left style="thin">
        <color indexed="63"/>
      </left>
      <right style="thin">
        <color indexed="63"/>
      </right>
      <top style="thin">
        <color indexed="63"/>
      </top>
      <bottom style="thin">
        <color auto="1"/>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diagonal/>
    </border>
    <border>
      <left style="thin">
        <color auto="1"/>
      </left>
      <right style="thin">
        <color auto="1"/>
      </right>
      <top style="thin">
        <color auto="1"/>
      </top>
      <bottom/>
      <diagonal/>
    </border>
    <border>
      <left style="thin">
        <color theme="1" tint="0.24994659260841701"/>
      </left>
      <right/>
      <top style="thin">
        <color theme="1" tint="0.24994659260841701"/>
      </top>
      <bottom style="thin">
        <color theme="1" tint="0.2499465926084170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1200">
    <xf numFmtId="0" fontId="0" fillId="0" borderId="0"/>
    <xf numFmtId="0" fontId="21" fillId="2" borderId="0" applyNumberFormat="0" applyBorder="0" applyAlignment="0" applyProtection="0"/>
    <xf numFmtId="0" fontId="21" fillId="2" borderId="0" applyNumberFormat="0" applyBorder="0" applyAlignment="0" applyProtection="0"/>
    <xf numFmtId="0" fontId="21" fillId="2" borderId="0" applyNumberFormat="0" applyBorder="0" applyAlignment="0" applyProtection="0"/>
    <xf numFmtId="0" fontId="21" fillId="2" borderId="0" applyNumberFormat="0" applyBorder="0" applyAlignment="0" applyProtection="0"/>
    <xf numFmtId="0" fontId="21" fillId="2"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19" fillId="19" borderId="0" applyNumberFormat="0" applyBorder="0" applyAlignment="0" applyProtection="0"/>
    <xf numFmtId="0" fontId="19" fillId="23"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19" fillId="24" borderId="0" applyNumberFormat="0" applyBorder="0" applyAlignment="0" applyProtection="0"/>
    <xf numFmtId="0" fontId="19" fillId="1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19" fillId="19" borderId="0" applyNumberFormat="0" applyBorder="0" applyAlignment="0" applyProtection="0"/>
    <xf numFmtId="0" fontId="19"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4" fillId="0" borderId="0" applyNumberFormat="0" applyFill="0" applyBorder="0" applyAlignment="0" applyProtection="0">
      <alignment wrapText="1"/>
    </xf>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3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5" applyNumberFormat="0" applyFill="0" applyAlignment="0" applyProtection="0"/>
    <xf numFmtId="0" fontId="13" fillId="0" borderId="5" applyNumberFormat="0" applyFill="0" applyAlignment="0" applyProtection="0"/>
    <xf numFmtId="0" fontId="13" fillId="0" borderId="5"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6"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14" fillId="26" borderId="1" applyNumberFormat="0" applyAlignment="0" applyProtection="0"/>
    <xf numFmtId="0" fontId="14" fillId="26" borderId="1" applyNumberFormat="0" applyAlignment="0" applyProtection="0"/>
    <xf numFmtId="0" fontId="14" fillId="26" borderId="1" applyNumberFormat="0" applyAlignment="0" applyProtection="0"/>
    <xf numFmtId="0" fontId="14" fillId="26" borderId="1" applyNumberFormat="0" applyAlignment="0" applyProtection="0"/>
    <xf numFmtId="0" fontId="14" fillId="26" borderId="1" applyNumberFormat="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8" fillId="0" borderId="0">
      <alignment wrapText="1"/>
    </xf>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5" fillId="0" borderId="0"/>
    <xf numFmtId="0" fontId="21" fillId="0" borderId="0"/>
    <xf numFmtId="0" fontId="23" fillId="0" borderId="0"/>
    <xf numFmtId="0" fontId="8" fillId="0" borderId="0"/>
    <xf numFmtId="0" fontId="23" fillId="0" borderId="0"/>
    <xf numFmtId="0" fontId="8" fillId="0" borderId="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8" fillId="0" borderId="0"/>
    <xf numFmtId="0" fontId="22" fillId="0" borderId="0"/>
    <xf numFmtId="0" fontId="8" fillId="0" borderId="0"/>
    <xf numFmtId="0" fontId="8" fillId="0" borderId="0"/>
    <xf numFmtId="0" fontId="8" fillId="0" borderId="0"/>
    <xf numFmtId="0" fontId="11"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 fillId="0" borderId="0"/>
    <xf numFmtId="0" fontId="2" fillId="0" borderId="0"/>
    <xf numFmtId="0" fontId="21" fillId="0" borderId="0"/>
    <xf numFmtId="0" fontId="21" fillId="0" borderId="0"/>
    <xf numFmtId="0" fontId="21" fillId="0" borderId="0"/>
    <xf numFmtId="0" fontId="2" fillId="0" borderId="0"/>
    <xf numFmtId="0" fontId="8" fillId="0" borderId="0"/>
    <xf numFmtId="0" fontId="21" fillId="0" borderId="0"/>
    <xf numFmtId="0" fontId="21" fillId="0" borderId="0"/>
    <xf numFmtId="0" fontId="21" fillId="0" borderId="0"/>
    <xf numFmtId="0" fontId="8" fillId="0" borderId="0"/>
    <xf numFmtId="0" fontId="2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9" borderId="7" applyNumberFormat="0" applyFont="0" applyAlignment="0" applyProtection="0"/>
    <xf numFmtId="0" fontId="21" fillId="19" borderId="7" applyNumberFormat="0" applyFont="0" applyAlignment="0" applyProtection="0"/>
    <xf numFmtId="0" fontId="21" fillId="19" borderId="7" applyNumberFormat="0" applyFont="0" applyAlignment="0" applyProtection="0"/>
    <xf numFmtId="0" fontId="2" fillId="19" borderId="7" applyNumberFormat="0" applyFont="0" applyAlignment="0" applyProtection="0"/>
    <xf numFmtId="0" fontId="21" fillId="19" borderId="7" applyNumberFormat="0" applyFont="0" applyAlignment="0" applyProtection="0"/>
    <xf numFmtId="0" fontId="21" fillId="19" borderId="7" applyNumberFormat="0" applyFont="0" applyAlignment="0" applyProtection="0"/>
    <xf numFmtId="0" fontId="21" fillId="19" borderId="7" applyNumberFormat="0" applyFont="0" applyAlignment="0" applyProtection="0"/>
    <xf numFmtId="0" fontId="21" fillId="29" borderId="8" applyNumberFormat="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 fillId="0" borderId="9" applyNumberFormat="0" applyFill="0" applyAlignment="0" applyProtection="0"/>
    <xf numFmtId="0" fontId="2" fillId="0" borderId="9" applyNumberFormat="0" applyFill="0" applyAlignment="0" applyProtection="0"/>
    <xf numFmtId="0" fontId="2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1" fillId="0" borderId="0"/>
    <xf numFmtId="0" fontId="2" fillId="0" borderId="0" applyFill="0" applyProtection="0"/>
  </cellStyleXfs>
  <cellXfs count="318">
    <xf numFmtId="0" fontId="0" fillId="0" borderId="0" xfId="0"/>
    <xf numFmtId="14" fontId="0" fillId="0" borderId="0" xfId="0" applyNumberFormat="1"/>
    <xf numFmtId="0" fontId="8" fillId="0" borderId="10" xfId="0" applyFont="1" applyBorder="1" applyAlignment="1">
      <alignment vertical="top"/>
    </xf>
    <xf numFmtId="0" fontId="8" fillId="0" borderId="0" xfId="0" applyFont="1" applyAlignment="1">
      <alignment vertical="top"/>
    </xf>
    <xf numFmtId="0" fontId="8" fillId="0" borderId="11" xfId="0" applyFont="1" applyBorder="1" applyAlignment="1">
      <alignment vertical="top"/>
    </xf>
    <xf numFmtId="0" fontId="8" fillId="0" borderId="12" xfId="0" applyFont="1" applyBorder="1" applyAlignment="1">
      <alignment vertical="top"/>
    </xf>
    <xf numFmtId="0" fontId="8" fillId="0" borderId="13" xfId="0" applyFont="1" applyBorder="1" applyAlignment="1">
      <alignment vertical="top"/>
    </xf>
    <xf numFmtId="0" fontId="8" fillId="0" borderId="14" xfId="0" applyFont="1" applyBorder="1" applyAlignment="1">
      <alignment vertical="top"/>
    </xf>
    <xf numFmtId="0" fontId="8" fillId="0" borderId="15" xfId="0" applyFont="1" applyBorder="1" applyAlignment="1">
      <alignment vertical="top"/>
    </xf>
    <xf numFmtId="0" fontId="8" fillId="0" borderId="16" xfId="0" applyFont="1" applyBorder="1" applyAlignment="1">
      <alignment vertical="top"/>
    </xf>
    <xf numFmtId="0" fontId="4" fillId="37" borderId="14" xfId="0" applyFont="1" applyFill="1" applyBorder="1" applyAlignment="1">
      <alignment vertical="center"/>
    </xf>
    <xf numFmtId="0" fontId="4" fillId="37" borderId="15" xfId="0" applyFont="1" applyFill="1" applyBorder="1" applyAlignment="1">
      <alignment vertical="center"/>
    </xf>
    <xf numFmtId="0" fontId="8" fillId="37" borderId="16" xfId="0" applyFont="1" applyFill="1" applyBorder="1" applyAlignment="1">
      <alignment vertical="center"/>
    </xf>
    <xf numFmtId="0" fontId="8" fillId="37" borderId="12" xfId="0" applyFont="1" applyFill="1" applyBorder="1" applyAlignment="1">
      <alignment vertical="center"/>
    </xf>
    <xf numFmtId="0" fontId="8" fillId="37" borderId="13" xfId="0" applyFont="1" applyFill="1" applyBorder="1" applyAlignment="1">
      <alignment vertical="center"/>
    </xf>
    <xf numFmtId="0" fontId="10" fillId="35" borderId="0" xfId="0" applyFont="1" applyFill="1"/>
    <xf numFmtId="0" fontId="8" fillId="35" borderId="0" xfId="0" applyFont="1" applyFill="1"/>
    <xf numFmtId="0" fontId="0" fillId="35" borderId="16" xfId="0" applyFill="1" applyBorder="1"/>
    <xf numFmtId="0" fontId="8" fillId="35" borderId="12" xfId="0" applyFont="1" applyFill="1" applyBorder="1"/>
    <xf numFmtId="0" fontId="4" fillId="36" borderId="14" xfId="0" applyFont="1" applyFill="1" applyBorder="1" applyAlignment="1">
      <alignment vertical="center"/>
    </xf>
    <xf numFmtId="0" fontId="8" fillId="36" borderId="10" xfId="0" applyFont="1" applyFill="1" applyBorder="1" applyAlignment="1">
      <alignment vertical="top"/>
    </xf>
    <xf numFmtId="0" fontId="0" fillId="36" borderId="0" xfId="0" applyFill="1" applyAlignment="1">
      <alignment vertical="top"/>
    </xf>
    <xf numFmtId="0" fontId="0" fillId="36" borderId="16" xfId="0" applyFill="1" applyBorder="1" applyAlignment="1">
      <alignment vertical="top"/>
    </xf>
    <xf numFmtId="0" fontId="0" fillId="36" borderId="12" xfId="0" applyFill="1" applyBorder="1" applyAlignment="1">
      <alignment vertical="top"/>
    </xf>
    <xf numFmtId="0" fontId="25" fillId="0" borderId="15" xfId="0" applyFont="1" applyBorder="1" applyAlignment="1">
      <alignment vertical="top"/>
    </xf>
    <xf numFmtId="0" fontId="25" fillId="0" borderId="0" xfId="0" applyFont="1"/>
    <xf numFmtId="0" fontId="25" fillId="0" borderId="0" xfId="0" applyFont="1" applyAlignment="1">
      <alignment vertical="top"/>
    </xf>
    <xf numFmtId="0" fontId="25" fillId="0" borderId="11" xfId="0" applyFont="1" applyBorder="1" applyAlignment="1">
      <alignment vertical="top"/>
    </xf>
    <xf numFmtId="0" fontId="26" fillId="0" borderId="16" xfId="0" applyFont="1" applyBorder="1" applyAlignment="1">
      <alignment vertical="top"/>
    </xf>
    <xf numFmtId="0" fontId="26" fillId="0" borderId="12" xfId="0" applyFont="1" applyBorder="1" applyAlignment="1">
      <alignment vertical="top"/>
    </xf>
    <xf numFmtId="0" fontId="26" fillId="0" borderId="13" xfId="0" applyFont="1" applyBorder="1" applyAlignment="1">
      <alignment vertical="top"/>
    </xf>
    <xf numFmtId="0" fontId="4" fillId="38" borderId="14" xfId="0" applyFont="1" applyFill="1" applyBorder="1" applyAlignment="1">
      <alignment vertical="top"/>
    </xf>
    <xf numFmtId="0" fontId="4" fillId="38" borderId="15" xfId="0" applyFont="1" applyFill="1" applyBorder="1" applyAlignment="1">
      <alignment vertical="top"/>
    </xf>
    <xf numFmtId="0" fontId="4" fillId="38" borderId="16" xfId="0" applyFont="1" applyFill="1" applyBorder="1" applyAlignment="1">
      <alignment vertical="top"/>
    </xf>
    <xf numFmtId="0" fontId="4" fillId="38" borderId="12" xfId="0" applyFont="1" applyFill="1" applyBorder="1" applyAlignment="1">
      <alignment vertical="top"/>
    </xf>
    <xf numFmtId="0" fontId="4" fillId="38" borderId="13" xfId="0" applyFont="1" applyFill="1" applyBorder="1" applyAlignment="1">
      <alignment vertical="top"/>
    </xf>
    <xf numFmtId="0" fontId="4" fillId="38" borderId="10" xfId="0" applyFont="1" applyFill="1" applyBorder="1" applyAlignment="1">
      <alignment vertical="top"/>
    </xf>
    <xf numFmtId="0" fontId="4" fillId="38" borderId="0" xfId="0" applyFont="1" applyFill="1" applyAlignment="1">
      <alignment vertical="top"/>
    </xf>
    <xf numFmtId="0" fontId="4" fillId="38" borderId="11" xfId="0" applyFont="1" applyFill="1" applyBorder="1" applyAlignment="1">
      <alignment vertical="top"/>
    </xf>
    <xf numFmtId="0" fontId="4" fillId="0" borderId="14" xfId="0" applyFont="1" applyBorder="1" applyAlignment="1">
      <alignment vertical="top"/>
    </xf>
    <xf numFmtId="0" fontId="4" fillId="0" borderId="15" xfId="0" applyFont="1" applyBorder="1" applyAlignment="1">
      <alignment vertical="top"/>
    </xf>
    <xf numFmtId="0" fontId="8" fillId="0" borderId="10" xfId="0" applyFont="1" applyBorder="1" applyAlignment="1">
      <alignment horizontal="right" vertical="top"/>
    </xf>
    <xf numFmtId="0" fontId="4" fillId="0" borderId="10" xfId="0" applyFont="1" applyBorder="1" applyAlignment="1">
      <alignment horizontal="left" vertical="top"/>
    </xf>
    <xf numFmtId="0" fontId="6" fillId="0" borderId="0" xfId="0" applyFont="1" applyAlignment="1">
      <alignment vertical="top"/>
    </xf>
    <xf numFmtId="0" fontId="6" fillId="0" borderId="11" xfId="0" applyFont="1" applyBorder="1" applyAlignment="1">
      <alignment vertical="top"/>
    </xf>
    <xf numFmtId="0" fontId="4" fillId="0" borderId="10" xfId="0" applyFont="1" applyBorder="1" applyAlignment="1">
      <alignment vertical="top"/>
    </xf>
    <xf numFmtId="0" fontId="4" fillId="0" borderId="0" xfId="0" applyFont="1" applyAlignment="1">
      <alignment vertical="top"/>
    </xf>
    <xf numFmtId="0" fontId="4" fillId="0" borderId="11" xfId="0" applyFont="1" applyBorder="1" applyAlignment="1">
      <alignment vertical="top"/>
    </xf>
    <xf numFmtId="0" fontId="8" fillId="0" borderId="16" xfId="0" applyFont="1" applyBorder="1" applyAlignment="1">
      <alignment horizontal="right" vertical="top"/>
    </xf>
    <xf numFmtId="0" fontId="5" fillId="35" borderId="14" xfId="0" applyFont="1" applyFill="1" applyBorder="1"/>
    <xf numFmtId="0" fontId="5" fillId="35" borderId="10" xfId="0" applyFont="1" applyFill="1" applyBorder="1"/>
    <xf numFmtId="0" fontId="23" fillId="35" borderId="10" xfId="0" applyFont="1" applyFill="1" applyBorder="1"/>
    <xf numFmtId="0" fontId="4" fillId="0" borderId="14" xfId="0" applyFont="1" applyBorder="1" applyAlignment="1">
      <alignment horizontal="left" vertical="center" indent="1"/>
    </xf>
    <xf numFmtId="0" fontId="4" fillId="0" borderId="15" xfId="0" applyFont="1" applyBorder="1" applyAlignment="1">
      <alignment vertical="center"/>
    </xf>
    <xf numFmtId="0" fontId="8" fillId="0" borderId="10" xfId="0" applyFont="1" applyBorder="1" applyAlignment="1">
      <alignment horizontal="left" vertical="top" indent="1"/>
    </xf>
    <xf numFmtId="0" fontId="8" fillId="0" borderId="16" xfId="0" applyFont="1" applyBorder="1" applyAlignment="1">
      <alignment horizontal="left" vertical="top" indent="1"/>
    </xf>
    <xf numFmtId="0" fontId="6" fillId="0" borderId="0" xfId="0" applyFont="1" applyAlignment="1">
      <alignment vertical="top" wrapText="1"/>
    </xf>
    <xf numFmtId="0" fontId="8" fillId="0" borderId="0" xfId="0" applyFont="1" applyAlignment="1">
      <alignment vertical="center"/>
    </xf>
    <xf numFmtId="0" fontId="4" fillId="36" borderId="19" xfId="0" applyFont="1" applyFill="1" applyBorder="1"/>
    <xf numFmtId="0" fontId="4" fillId="36" borderId="20" xfId="0" applyFont="1" applyFill="1" applyBorder="1"/>
    <xf numFmtId="0" fontId="4" fillId="36" borderId="21" xfId="0" applyFont="1" applyFill="1" applyBorder="1"/>
    <xf numFmtId="0" fontId="9" fillId="37" borderId="22" xfId="0" applyFont="1" applyFill="1" applyBorder="1" applyAlignment="1">
      <alignment horizontal="center" vertical="center" wrapText="1"/>
    </xf>
    <xf numFmtId="0" fontId="9" fillId="37" borderId="23" xfId="0" applyFont="1" applyFill="1" applyBorder="1" applyAlignment="1">
      <alignment horizontal="center" vertical="center" wrapText="1"/>
    </xf>
    <xf numFmtId="0" fontId="9" fillId="37" borderId="24" xfId="0" applyFont="1" applyFill="1" applyBorder="1" applyAlignment="1">
      <alignment horizontal="center" vertical="center" wrapText="1"/>
    </xf>
    <xf numFmtId="0" fontId="8" fillId="37" borderId="25" xfId="0" applyFont="1" applyFill="1" applyBorder="1" applyAlignment="1">
      <alignment vertical="center"/>
    </xf>
    <xf numFmtId="0" fontId="4" fillId="0" borderId="17" xfId="0" applyFont="1" applyBorder="1" applyAlignment="1">
      <alignment vertical="center"/>
    </xf>
    <xf numFmtId="0" fontId="4" fillId="0" borderId="18" xfId="0" applyFont="1" applyBorder="1" applyAlignment="1">
      <alignment vertical="center"/>
    </xf>
    <xf numFmtId="0" fontId="8" fillId="0" borderId="26" xfId="0" applyFont="1" applyBorder="1" applyAlignment="1">
      <alignment horizontal="center" vertical="center"/>
    </xf>
    <xf numFmtId="0" fontId="4" fillId="0" borderId="0" xfId="0" applyFont="1"/>
    <xf numFmtId="0" fontId="9" fillId="41" borderId="0" xfId="0" applyFont="1" applyFill="1" applyAlignment="1">
      <alignment horizontal="center" vertical="center"/>
    </xf>
    <xf numFmtId="0" fontId="8" fillId="41" borderId="27" xfId="0" applyFont="1" applyFill="1" applyBorder="1"/>
    <xf numFmtId="0" fontId="0" fillId="0" borderId="28" xfId="0" applyBorder="1"/>
    <xf numFmtId="165" fontId="0" fillId="0" borderId="29" xfId="0" applyNumberFormat="1" applyBorder="1" applyAlignment="1">
      <alignment horizontal="left" vertical="top"/>
    </xf>
    <xf numFmtId="0" fontId="8" fillId="0" borderId="29" xfId="0" applyFont="1" applyBorder="1" applyAlignment="1">
      <alignment horizontal="left" vertical="top" wrapText="1"/>
    </xf>
    <xf numFmtId="0" fontId="8" fillId="0" borderId="29" xfId="0" applyFont="1" applyBorder="1" applyAlignment="1">
      <alignment horizontal="left" vertical="top"/>
    </xf>
    <xf numFmtId="0" fontId="8" fillId="0" borderId="30" xfId="0" applyFont="1" applyBorder="1" applyAlignment="1">
      <alignment horizontal="left" vertical="top" indent="1"/>
    </xf>
    <xf numFmtId="0" fontId="8" fillId="0" borderId="0" xfId="0" applyFont="1"/>
    <xf numFmtId="0" fontId="8" fillId="41" borderId="14" xfId="0" applyFont="1" applyFill="1" applyBorder="1" applyAlignment="1">
      <alignment vertical="top"/>
    </xf>
    <xf numFmtId="0" fontId="8" fillId="41" borderId="15" xfId="0" applyFont="1" applyFill="1" applyBorder="1" applyAlignment="1">
      <alignment vertical="top"/>
    </xf>
    <xf numFmtId="0" fontId="8" fillId="41" borderId="16" xfId="0" applyFont="1" applyFill="1" applyBorder="1" applyAlignment="1">
      <alignment vertical="top"/>
    </xf>
    <xf numFmtId="0" fontId="8" fillId="41" borderId="12" xfId="0" applyFont="1" applyFill="1" applyBorder="1" applyAlignment="1">
      <alignment vertical="top"/>
    </xf>
    <xf numFmtId="0" fontId="8" fillId="41" borderId="13" xfId="0" applyFont="1" applyFill="1" applyBorder="1" applyAlignment="1">
      <alignment vertical="top"/>
    </xf>
    <xf numFmtId="0" fontId="4" fillId="38" borderId="27" xfId="0" applyFont="1" applyFill="1" applyBorder="1" applyAlignment="1">
      <alignment vertical="top"/>
    </xf>
    <xf numFmtId="0" fontId="4" fillId="38" borderId="28" xfId="0" applyFont="1" applyFill="1" applyBorder="1" applyAlignment="1">
      <alignment vertical="top"/>
    </xf>
    <xf numFmtId="0" fontId="4" fillId="38" borderId="31" xfId="0" applyFont="1" applyFill="1" applyBorder="1" applyAlignment="1">
      <alignment vertical="top"/>
    </xf>
    <xf numFmtId="0" fontId="8" fillId="41" borderId="32" xfId="0" applyFont="1" applyFill="1" applyBorder="1" applyAlignment="1">
      <alignment horizontal="left" vertical="top"/>
    </xf>
    <xf numFmtId="0" fontId="8" fillId="41" borderId="28" xfId="0" applyFont="1" applyFill="1" applyBorder="1" applyAlignment="1">
      <alignment horizontal="left" vertical="top"/>
    </xf>
    <xf numFmtId="0" fontId="8" fillId="41" borderId="10" xfId="0" applyFont="1" applyFill="1" applyBorder="1" applyAlignment="1">
      <alignment vertical="top"/>
    </xf>
    <xf numFmtId="0" fontId="8" fillId="41" borderId="0" xfId="0" applyFont="1" applyFill="1" applyAlignment="1">
      <alignment vertical="top"/>
    </xf>
    <xf numFmtId="0" fontId="8" fillId="41" borderId="11" xfId="0" applyFont="1" applyFill="1" applyBorder="1" applyAlignment="1">
      <alignment vertical="top"/>
    </xf>
    <xf numFmtId="0" fontId="4" fillId="38" borderId="30" xfId="0" applyFont="1" applyFill="1" applyBorder="1" applyAlignment="1">
      <alignment vertical="top"/>
    </xf>
    <xf numFmtId="0" fontId="4" fillId="38" borderId="33" xfId="0" applyFont="1" applyFill="1" applyBorder="1" applyAlignment="1">
      <alignment vertical="top"/>
    </xf>
    <xf numFmtId="0" fontId="28" fillId="38" borderId="27" xfId="0" applyFont="1" applyFill="1" applyBorder="1" applyAlignment="1">
      <alignment vertical="top"/>
    </xf>
    <xf numFmtId="0" fontId="4" fillId="41" borderId="37" xfId="0" applyFont="1" applyFill="1" applyBorder="1" applyAlignment="1">
      <alignment vertical="center"/>
    </xf>
    <xf numFmtId="0" fontId="8" fillId="35" borderId="40" xfId="0" applyFont="1" applyFill="1" applyBorder="1"/>
    <xf numFmtId="0" fontId="10" fillId="35" borderId="33" xfId="0" applyFont="1" applyFill="1" applyBorder="1"/>
    <xf numFmtId="0" fontId="8" fillId="35" borderId="33" xfId="0" applyFont="1" applyFill="1" applyBorder="1"/>
    <xf numFmtId="0" fontId="8" fillId="35" borderId="41" xfId="0" applyFont="1" applyFill="1" applyBorder="1"/>
    <xf numFmtId="0" fontId="4" fillId="36" borderId="40" xfId="0" applyFont="1" applyFill="1" applyBorder="1" applyAlignment="1">
      <alignment vertical="center"/>
    </xf>
    <xf numFmtId="0" fontId="0" fillId="36" borderId="33" xfId="0" applyFill="1" applyBorder="1" applyAlignment="1">
      <alignment vertical="top"/>
    </xf>
    <xf numFmtId="0" fontId="0" fillId="36" borderId="41" xfId="0" applyFill="1" applyBorder="1" applyAlignment="1">
      <alignment vertical="top"/>
    </xf>
    <xf numFmtId="0" fontId="4" fillId="34" borderId="39" xfId="0" applyFont="1" applyFill="1" applyBorder="1" applyAlignment="1">
      <alignment vertical="center"/>
    </xf>
    <xf numFmtId="0" fontId="0" fillId="37" borderId="39" xfId="0" applyFill="1" applyBorder="1" applyAlignment="1">
      <alignment vertical="center"/>
    </xf>
    <xf numFmtId="0" fontId="2" fillId="41" borderId="0" xfId="0" applyFont="1" applyFill="1"/>
    <xf numFmtId="0" fontId="0" fillId="0" borderId="30" xfId="0" applyBorder="1"/>
    <xf numFmtId="0" fontId="0" fillId="0" borderId="33" xfId="0" applyBorder="1"/>
    <xf numFmtId="0" fontId="28" fillId="38" borderId="43" xfId="0" applyFont="1" applyFill="1" applyBorder="1" applyAlignment="1">
      <alignment vertical="top"/>
    </xf>
    <xf numFmtId="0" fontId="4" fillId="38" borderId="44" xfId="0" applyFont="1" applyFill="1" applyBorder="1" applyAlignment="1">
      <alignment vertical="top"/>
    </xf>
    <xf numFmtId="0" fontId="4" fillId="38" borderId="34" xfId="0" applyFont="1" applyFill="1" applyBorder="1" applyAlignment="1">
      <alignment vertical="top"/>
    </xf>
    <xf numFmtId="0" fontId="4" fillId="38" borderId="35" xfId="0" applyFont="1" applyFill="1" applyBorder="1" applyAlignment="1">
      <alignment vertical="top"/>
    </xf>
    <xf numFmtId="0" fontId="4" fillId="38" borderId="36" xfId="0" applyFont="1" applyFill="1" applyBorder="1" applyAlignment="1">
      <alignment vertical="top"/>
    </xf>
    <xf numFmtId="0" fontId="0" fillId="41" borderId="0" xfId="0" applyFill="1"/>
    <xf numFmtId="0" fontId="30" fillId="0" borderId="51" xfId="0" applyFont="1" applyBorder="1" applyAlignment="1">
      <alignment horizontal="center"/>
    </xf>
    <xf numFmtId="0" fontId="8" fillId="0" borderId="53" xfId="0" applyFont="1" applyBorder="1" applyAlignment="1">
      <alignment horizontal="center" vertical="center"/>
    </xf>
    <xf numFmtId="0" fontId="31" fillId="41" borderId="0" xfId="0" applyFont="1" applyFill="1"/>
    <xf numFmtId="0" fontId="24" fillId="41" borderId="0" xfId="0" applyFont="1" applyFill="1"/>
    <xf numFmtId="165" fontId="0" fillId="0" borderId="29" xfId="0" applyNumberFormat="1" applyBorder="1" applyAlignment="1">
      <alignment horizontal="left" vertical="top" wrapText="1"/>
    </xf>
    <xf numFmtId="14" fontId="0" fillId="0" borderId="45" xfId="0" applyNumberFormat="1" applyBorder="1" applyAlignment="1">
      <alignment horizontal="left" vertical="top" wrapText="1"/>
    </xf>
    <xf numFmtId="14" fontId="8" fillId="0" borderId="42" xfId="0" applyNumberFormat="1" applyFont="1" applyBorder="1" applyAlignment="1" applyProtection="1">
      <alignment horizontal="left" vertical="top" wrapText="1"/>
      <protection locked="0"/>
    </xf>
    <xf numFmtId="0" fontId="8" fillId="0" borderId="38" xfId="0" applyFont="1" applyBorder="1" applyAlignment="1" applyProtection="1">
      <alignment horizontal="left" vertical="top" wrapText="1"/>
      <protection locked="0"/>
    </xf>
    <xf numFmtId="14" fontId="8" fillId="0" borderId="38" xfId="0" quotePrefix="1" applyNumberFormat="1" applyFont="1" applyBorder="1" applyAlignment="1" applyProtection="1">
      <alignment horizontal="left" vertical="top" wrapText="1"/>
      <protection locked="0"/>
    </xf>
    <xf numFmtId="166" fontId="8" fillId="0" borderId="38" xfId="0" applyNumberFormat="1" applyFont="1" applyBorder="1" applyAlignment="1" applyProtection="1">
      <alignment horizontal="left" vertical="top" wrapText="1"/>
      <protection locked="0"/>
    </xf>
    <xf numFmtId="0" fontId="4" fillId="42" borderId="54" xfId="740" applyFont="1" applyFill="1" applyBorder="1" applyAlignment="1">
      <alignment horizontal="left" vertical="top" wrapText="1"/>
    </xf>
    <xf numFmtId="0" fontId="4" fillId="34" borderId="45" xfId="508" applyFont="1" applyFill="1" applyBorder="1"/>
    <xf numFmtId="0" fontId="4" fillId="34" borderId="46" xfId="508" applyFont="1" applyFill="1" applyBorder="1"/>
    <xf numFmtId="0" fontId="4" fillId="34" borderId="0" xfId="508" applyFont="1" applyFill="1" applyProtection="1">
      <protection locked="0"/>
    </xf>
    <xf numFmtId="0" fontId="4" fillId="34" borderId="46" xfId="508" applyFont="1" applyFill="1" applyBorder="1" applyProtection="1">
      <protection locked="0"/>
    </xf>
    <xf numFmtId="0" fontId="4" fillId="34" borderId="52" xfId="508" applyFont="1" applyFill="1" applyBorder="1" applyProtection="1">
      <protection locked="0"/>
    </xf>
    <xf numFmtId="0" fontId="4" fillId="34" borderId="46" xfId="508" applyFont="1" applyFill="1" applyBorder="1" applyAlignment="1" applyProtection="1">
      <alignment horizontal="left" vertical="top" wrapText="1"/>
      <protection locked="0"/>
    </xf>
    <xf numFmtId="0" fontId="4" fillId="34" borderId="47" xfId="508" applyFont="1" applyFill="1" applyBorder="1" applyProtection="1">
      <protection locked="0"/>
    </xf>
    <xf numFmtId="0" fontId="8" fillId="0" borderId="0" xfId="508"/>
    <xf numFmtId="0" fontId="4" fillId="40" borderId="51" xfId="508" applyFont="1" applyFill="1" applyBorder="1" applyAlignment="1">
      <alignment vertical="top" wrapText="1"/>
    </xf>
    <xf numFmtId="0" fontId="4" fillId="42" borderId="51" xfId="508" applyFont="1" applyFill="1" applyBorder="1" applyAlignment="1">
      <alignment vertical="top" wrapText="1"/>
    </xf>
    <xf numFmtId="0" fontId="4" fillId="37" borderId="51" xfId="508" applyFont="1" applyFill="1" applyBorder="1" applyAlignment="1" applyProtection="1">
      <alignment vertical="top" wrapText="1"/>
      <protection locked="0"/>
    </xf>
    <xf numFmtId="0" fontId="23" fillId="39" borderId="50" xfId="508" applyFont="1" applyFill="1" applyBorder="1" applyAlignment="1">
      <alignment vertical="top" wrapText="1"/>
    </xf>
    <xf numFmtId="0" fontId="4" fillId="39" borderId="55" xfId="508" applyFont="1" applyFill="1" applyBorder="1" applyAlignment="1">
      <alignment horizontal="left" vertical="top" wrapText="1"/>
    </xf>
    <xf numFmtId="0" fontId="4" fillId="42" borderId="54" xfId="508" applyFont="1" applyFill="1" applyBorder="1" applyAlignment="1">
      <alignment horizontal="left" vertical="top" wrapText="1"/>
    </xf>
    <xf numFmtId="0" fontId="4" fillId="37" borderId="54" xfId="508" applyFont="1" applyFill="1" applyBorder="1" applyAlignment="1" applyProtection="1">
      <alignment vertical="top" wrapText="1"/>
      <protection locked="0"/>
    </xf>
    <xf numFmtId="0" fontId="8" fillId="0" borderId="54" xfId="508" applyBorder="1" applyAlignment="1">
      <alignment horizontal="left" vertical="top" wrapText="1"/>
    </xf>
    <xf numFmtId="0" fontId="8" fillId="0" borderId="54" xfId="695" applyFont="1" applyBorder="1" applyAlignment="1">
      <alignment horizontal="left" vertical="top" wrapText="1"/>
    </xf>
    <xf numFmtId="0" fontId="8" fillId="0" borderId="54" xfId="508" applyBorder="1" applyAlignment="1">
      <alignment vertical="top" wrapText="1"/>
    </xf>
    <xf numFmtId="0" fontId="24" fillId="0" borderId="54" xfId="508" applyFont="1" applyBorder="1" applyAlignment="1">
      <alignment vertical="top" wrapText="1"/>
    </xf>
    <xf numFmtId="0" fontId="8" fillId="0" borderId="54" xfId="508" applyBorder="1" applyAlignment="1" applyProtection="1">
      <alignment horizontal="left" vertical="top" wrapText="1"/>
      <protection locked="0"/>
    </xf>
    <xf numFmtId="0" fontId="8" fillId="0" borderId="54" xfId="1198" applyFont="1" applyBorder="1" applyAlignment="1">
      <alignment vertical="top" wrapText="1"/>
    </xf>
    <xf numFmtId="0" fontId="7" fillId="0" borderId="54" xfId="508" applyFont="1" applyBorder="1" applyAlignment="1">
      <alignment horizontal="left" vertical="top" wrapText="1" readingOrder="1"/>
    </xf>
    <xf numFmtId="0" fontId="8" fillId="0" borderId="54" xfId="508" applyBorder="1" applyAlignment="1">
      <alignment horizontal="center" vertical="top"/>
    </xf>
    <xf numFmtId="0" fontId="8" fillId="0" borderId="56" xfId="508" applyBorder="1" applyAlignment="1" applyProtection="1">
      <alignment horizontal="left" vertical="top" wrapText="1"/>
      <protection locked="0"/>
    </xf>
    <xf numFmtId="0" fontId="8" fillId="0" borderId="54" xfId="508" applyBorder="1" applyAlignment="1" applyProtection="1">
      <alignment vertical="top" wrapText="1"/>
      <protection locked="0"/>
    </xf>
    <xf numFmtId="0" fontId="8" fillId="41" borderId="54" xfId="508" applyFill="1" applyBorder="1" applyAlignment="1">
      <alignment horizontal="left" vertical="top" wrapText="1"/>
    </xf>
    <xf numFmtId="0" fontId="8" fillId="41" borderId="54" xfId="508" applyFill="1" applyBorder="1" applyAlignment="1">
      <alignment vertical="top" wrapText="1"/>
    </xf>
    <xf numFmtId="0" fontId="7" fillId="41" borderId="54" xfId="1199" applyFont="1" applyFill="1" applyBorder="1" applyAlignment="1" applyProtection="1">
      <alignment horizontal="left" vertical="top" wrapText="1"/>
    </xf>
    <xf numFmtId="0" fontId="7" fillId="0" borderId="54" xfId="1199" applyFont="1" applyFill="1" applyBorder="1" applyAlignment="1" applyProtection="1">
      <alignment horizontal="left" vertical="top" wrapText="1"/>
    </xf>
    <xf numFmtId="0" fontId="8" fillId="0" borderId="49" xfId="508" applyBorder="1" applyAlignment="1">
      <alignment vertical="top" wrapText="1"/>
    </xf>
    <xf numFmtId="0" fontId="8" fillId="0" borderId="54" xfId="508" applyBorder="1" applyAlignment="1">
      <alignment horizontal="left" vertical="top"/>
    </xf>
    <xf numFmtId="0" fontId="7" fillId="0" borderId="54" xfId="508" applyFont="1" applyBorder="1" applyAlignment="1">
      <alignment horizontal="left" vertical="top" wrapText="1"/>
    </xf>
    <xf numFmtId="0" fontId="8" fillId="0" borderId="54" xfId="1199" applyFont="1" applyBorder="1" applyAlignment="1" applyProtection="1">
      <alignment vertical="top" wrapText="1"/>
      <protection locked="0"/>
    </xf>
    <xf numFmtId="0" fontId="8" fillId="43" borderId="54" xfId="508" applyFill="1" applyBorder="1" applyAlignment="1">
      <alignment horizontal="left" vertical="top" wrapText="1"/>
    </xf>
    <xf numFmtId="0" fontId="7" fillId="43" borderId="54" xfId="508" applyFont="1" applyFill="1" applyBorder="1" applyAlignment="1">
      <alignment horizontal="left" vertical="top" wrapText="1" readingOrder="1"/>
    </xf>
    <xf numFmtId="0" fontId="7" fillId="41" borderId="54" xfId="1199" applyFont="1" applyFill="1" applyBorder="1" applyAlignment="1" applyProtection="1">
      <alignment vertical="top" wrapText="1"/>
    </xf>
    <xf numFmtId="0" fontId="26" fillId="0" borderId="0" xfId="508" applyFont="1"/>
    <xf numFmtId="0" fontId="7" fillId="0" borderId="54" xfId="1199" applyFont="1" applyFill="1" applyBorder="1" applyAlignment="1" applyProtection="1">
      <alignment vertical="top" wrapText="1"/>
    </xf>
    <xf numFmtId="0" fontId="8" fillId="0" borderId="0" xfId="508" applyAlignment="1">
      <alignment wrapText="1"/>
    </xf>
    <xf numFmtId="0" fontId="8" fillId="41" borderId="54" xfId="508" applyFill="1" applyBorder="1" applyAlignment="1" applyProtection="1">
      <alignment horizontal="left" vertical="top" wrapText="1"/>
      <protection locked="0"/>
    </xf>
    <xf numFmtId="0" fontId="7" fillId="0" borderId="54" xfId="508" applyFont="1" applyBorder="1" applyAlignment="1">
      <alignment vertical="top" wrapText="1"/>
    </xf>
    <xf numFmtId="0" fontId="7" fillId="41" borderId="54" xfId="508" applyFont="1" applyFill="1" applyBorder="1" applyAlignment="1">
      <alignment horizontal="left" vertical="top" wrapText="1"/>
    </xf>
    <xf numFmtId="0" fontId="7" fillId="41" borderId="54" xfId="508" applyFont="1" applyFill="1" applyBorder="1" applyAlignment="1">
      <alignment vertical="top" wrapText="1"/>
    </xf>
    <xf numFmtId="0" fontId="4" fillId="39" borderId="50" xfId="508" applyFont="1" applyFill="1" applyBorder="1" applyAlignment="1">
      <alignment horizontal="center" vertical="top" wrapText="1"/>
    </xf>
    <xf numFmtId="0" fontId="23" fillId="0" borderId="54" xfId="695" applyFont="1" applyBorder="1" applyAlignment="1">
      <alignment horizontal="left" vertical="top" wrapText="1"/>
    </xf>
    <xf numFmtId="0" fontId="8" fillId="0" borderId="54" xfId="1198" applyFont="1" applyBorder="1" applyAlignment="1">
      <alignment horizontal="left" vertical="top" wrapText="1"/>
    </xf>
    <xf numFmtId="0" fontId="24" fillId="0" borderId="54" xfId="695" applyFont="1" applyBorder="1" applyAlignment="1">
      <alignment horizontal="left" vertical="top" wrapText="1"/>
    </xf>
    <xf numFmtId="0" fontId="7" fillId="39" borderId="48" xfId="508" applyFont="1" applyFill="1" applyBorder="1" applyProtection="1">
      <protection locked="0"/>
    </xf>
    <xf numFmtId="0" fontId="7" fillId="39" borderId="48" xfId="508" applyFont="1" applyFill="1" applyBorder="1" applyAlignment="1" applyProtection="1">
      <alignment vertical="center"/>
      <protection locked="0"/>
    </xf>
    <xf numFmtId="0" fontId="7" fillId="36" borderId="48" xfId="508" applyFont="1" applyFill="1" applyBorder="1" applyProtection="1">
      <protection locked="0"/>
    </xf>
    <xf numFmtId="0" fontId="7" fillId="36" borderId="0" xfId="508" applyFont="1" applyFill="1" applyProtection="1">
      <protection locked="0"/>
    </xf>
    <xf numFmtId="0" fontId="7" fillId="36" borderId="48" xfId="508" applyFont="1" applyFill="1" applyBorder="1" applyAlignment="1" applyProtection="1">
      <alignment horizontal="left" vertical="top" wrapText="1"/>
      <protection locked="0"/>
    </xf>
    <xf numFmtId="0" fontId="7" fillId="36" borderId="48" xfId="508" applyFont="1" applyFill="1" applyBorder="1" applyAlignment="1" applyProtection="1">
      <alignment horizontal="center"/>
      <protection locked="0"/>
    </xf>
    <xf numFmtId="0" fontId="8" fillId="41" borderId="0" xfId="508" applyFill="1" applyAlignment="1">
      <alignment wrapText="1"/>
    </xf>
    <xf numFmtId="0" fontId="8" fillId="41" borderId="0" xfId="508" applyFill="1" applyAlignment="1">
      <alignment vertical="center" wrapText="1"/>
    </xf>
    <xf numFmtId="0" fontId="8" fillId="41" borderId="0" xfId="508" applyFill="1" applyProtection="1">
      <protection locked="0"/>
    </xf>
    <xf numFmtId="0" fontId="8" fillId="41" borderId="0" xfId="508" applyFill="1" applyAlignment="1">
      <alignment horizontal="left" vertical="top" wrapText="1"/>
    </xf>
    <xf numFmtId="0" fontId="8" fillId="41" borderId="0" xfId="508" applyFill="1" applyAlignment="1">
      <alignment horizontal="center"/>
    </xf>
    <xf numFmtId="0" fontId="8" fillId="41" borderId="0" xfId="508" applyFill="1" applyAlignment="1">
      <alignment vertical="top"/>
    </xf>
    <xf numFmtId="0" fontId="8" fillId="0" borderId="0" xfId="508" applyAlignment="1">
      <alignment vertical="center" wrapText="1"/>
    </xf>
    <xf numFmtId="0" fontId="8" fillId="0" borderId="0" xfId="508" applyProtection="1">
      <protection locked="0"/>
    </xf>
    <xf numFmtId="0" fontId="8" fillId="0" borderId="0" xfId="508" applyAlignment="1">
      <alignment horizontal="left" vertical="top" wrapText="1"/>
    </xf>
    <xf numFmtId="0" fontId="8" fillId="0" borderId="0" xfId="508" applyAlignment="1">
      <alignment horizontal="center"/>
    </xf>
    <xf numFmtId="0" fontId="8" fillId="0" borderId="54" xfId="0" applyFont="1" applyBorder="1" applyAlignment="1">
      <alignment horizontal="left" vertical="top" wrapText="1"/>
    </xf>
    <xf numFmtId="0" fontId="23" fillId="0" borderId="56" xfId="695" applyFont="1" applyBorder="1" applyAlignment="1">
      <alignment horizontal="left" vertical="top" wrapText="1"/>
    </xf>
    <xf numFmtId="0" fontId="33" fillId="0" borderId="54" xfId="508" applyFont="1" applyBorder="1" applyAlignment="1">
      <alignment vertical="top" wrapText="1"/>
    </xf>
    <xf numFmtId="0" fontId="33" fillId="0" borderId="54" xfId="508" applyFont="1" applyBorder="1" applyAlignment="1">
      <alignment horizontal="left" vertical="top" wrapText="1"/>
    </xf>
    <xf numFmtId="0" fontId="8" fillId="0" borderId="54" xfId="508" quotePrefix="1" applyBorder="1" applyAlignment="1">
      <alignment horizontal="left" vertical="top" wrapText="1"/>
    </xf>
    <xf numFmtId="0" fontId="8" fillId="0" borderId="56" xfId="508" applyBorder="1" applyAlignment="1">
      <alignment horizontal="left" vertical="top" wrapText="1"/>
    </xf>
    <xf numFmtId="0" fontId="8" fillId="0" borderId="50" xfId="508" applyBorder="1" applyAlignment="1">
      <alignment horizontal="left" vertical="top" wrapText="1"/>
    </xf>
    <xf numFmtId="0" fontId="28" fillId="0" borderId="54" xfId="508" applyFont="1" applyBorder="1" applyAlignment="1">
      <alignment vertical="top" wrapText="1"/>
    </xf>
    <xf numFmtId="0" fontId="7" fillId="0" borderId="54" xfId="0" applyFont="1" applyBorder="1" applyAlignment="1">
      <alignment horizontal="left" vertical="top" wrapText="1" readingOrder="1"/>
    </xf>
    <xf numFmtId="0" fontId="8" fillId="35" borderId="52" xfId="0" applyFont="1" applyFill="1" applyBorder="1"/>
    <xf numFmtId="0" fontId="4" fillId="36" borderId="52" xfId="0" applyFont="1" applyFill="1" applyBorder="1" applyAlignment="1">
      <alignment vertical="center"/>
    </xf>
    <xf numFmtId="0" fontId="4" fillId="34" borderId="45" xfId="0" applyFont="1" applyFill="1" applyBorder="1" applyAlignment="1">
      <alignment vertical="center"/>
    </xf>
    <xf numFmtId="0" fontId="4" fillId="34" borderId="46" xfId="0" applyFont="1" applyFill="1" applyBorder="1" applyAlignment="1">
      <alignment vertical="center"/>
    </xf>
    <xf numFmtId="0" fontId="4" fillId="41" borderId="45" xfId="0" applyFont="1" applyFill="1" applyBorder="1" applyAlignment="1">
      <alignment horizontal="left" vertical="center"/>
    </xf>
    <xf numFmtId="0" fontId="4" fillId="0" borderId="45" xfId="0" applyFont="1" applyBorder="1" applyAlignment="1">
      <alignment horizontal="left" vertical="center"/>
    </xf>
    <xf numFmtId="0" fontId="0" fillId="37" borderId="45" xfId="0" applyFill="1" applyBorder="1" applyAlignment="1">
      <alignment vertical="center"/>
    </xf>
    <xf numFmtId="0" fontId="0" fillId="37" borderId="46" xfId="0" applyFill="1" applyBorder="1" applyAlignment="1">
      <alignment vertical="center"/>
    </xf>
    <xf numFmtId="0" fontId="4" fillId="0" borderId="45" xfId="0" applyFont="1" applyBorder="1" applyAlignment="1">
      <alignment vertical="center"/>
    </xf>
    <xf numFmtId="0" fontId="23" fillId="0" borderId="39" xfId="0" applyFont="1" applyBorder="1" applyAlignment="1">
      <alignment vertical="center" wrapText="1"/>
    </xf>
    <xf numFmtId="164" fontId="23" fillId="0" borderId="39" xfId="0" applyNumberFormat="1" applyFont="1" applyBorder="1" applyAlignment="1">
      <alignment vertical="center" wrapText="1"/>
    </xf>
    <xf numFmtId="0" fontId="4" fillId="34" borderId="45" xfId="0" applyFont="1" applyFill="1" applyBorder="1"/>
    <xf numFmtId="0" fontId="4" fillId="34" borderId="46" xfId="0" applyFont="1" applyFill="1" applyBorder="1"/>
    <xf numFmtId="0" fontId="4" fillId="34" borderId="37" xfId="0" applyFont="1" applyFill="1" applyBorder="1"/>
    <xf numFmtId="0" fontId="4" fillId="0" borderId="52" xfId="0" applyFont="1" applyBorder="1" applyAlignment="1">
      <alignment vertical="center"/>
    </xf>
    <xf numFmtId="0" fontId="0" fillId="0" borderId="43" xfId="0" applyBorder="1"/>
    <xf numFmtId="0" fontId="0" fillId="0" borderId="48" xfId="0" applyBorder="1"/>
    <xf numFmtId="0" fontId="0" fillId="0" borderId="44" xfId="0" applyBorder="1"/>
    <xf numFmtId="0" fontId="4" fillId="41" borderId="30" xfId="0" applyFont="1" applyFill="1" applyBorder="1"/>
    <xf numFmtId="0" fontId="4" fillId="37" borderId="43" xfId="0" applyFont="1" applyFill="1" applyBorder="1"/>
    <xf numFmtId="0" fontId="4" fillId="37" borderId="48" xfId="0" applyFont="1" applyFill="1" applyBorder="1"/>
    <xf numFmtId="0" fontId="4" fillId="37" borderId="44" xfId="0" applyFont="1" applyFill="1" applyBorder="1"/>
    <xf numFmtId="0" fontId="6" fillId="41" borderId="30" xfId="0" applyFont="1" applyFill="1" applyBorder="1"/>
    <xf numFmtId="0" fontId="4" fillId="36" borderId="27" xfId="0" applyFont="1" applyFill="1" applyBorder="1"/>
    <xf numFmtId="0" fontId="0" fillId="39" borderId="28" xfId="0" applyFill="1" applyBorder="1"/>
    <xf numFmtId="0" fontId="4" fillId="36" borderId="28" xfId="0" applyFont="1" applyFill="1" applyBorder="1"/>
    <xf numFmtId="0" fontId="0" fillId="39" borderId="49" xfId="0" applyFill="1" applyBorder="1"/>
    <xf numFmtId="0" fontId="0" fillId="41" borderId="30" xfId="0" applyFill="1" applyBorder="1"/>
    <xf numFmtId="0" fontId="0" fillId="37" borderId="37" xfId="0" applyFill="1" applyBorder="1" applyAlignment="1">
      <alignment vertical="center"/>
    </xf>
    <xf numFmtId="0" fontId="9" fillId="37" borderId="29" xfId="0" applyFont="1" applyFill="1" applyBorder="1" applyAlignment="1">
      <alignment horizontal="center" vertical="center"/>
    </xf>
    <xf numFmtId="0" fontId="9" fillId="37" borderId="38" xfId="0" applyFont="1" applyFill="1" applyBorder="1" applyAlignment="1">
      <alignment horizontal="center" vertical="center"/>
    </xf>
    <xf numFmtId="0" fontId="6" fillId="41" borderId="30" xfId="0" applyFont="1" applyFill="1" applyBorder="1" applyAlignment="1">
      <alignment vertical="top"/>
    </xf>
    <xf numFmtId="0" fontId="30" fillId="0" borderId="51" xfId="0" applyFont="1" applyBorder="1" applyAlignment="1">
      <alignment horizontal="center" vertical="center"/>
    </xf>
    <xf numFmtId="0" fontId="30" fillId="0" borderId="51" xfId="0" applyFont="1" applyBorder="1" applyAlignment="1">
      <alignment horizontal="center" vertical="center" wrapText="1"/>
    </xf>
    <xf numFmtId="9" fontId="30" fillId="0" borderId="51" xfId="0" applyNumberFormat="1" applyFont="1" applyBorder="1" applyAlignment="1">
      <alignment horizontal="center" vertical="center"/>
    </xf>
    <xf numFmtId="0" fontId="4" fillId="36" borderId="49" xfId="0" applyFont="1" applyFill="1" applyBorder="1"/>
    <xf numFmtId="0" fontId="8" fillId="0" borderId="51" xfId="0" applyFont="1" applyBorder="1" applyAlignment="1">
      <alignment horizontal="center" vertical="center"/>
    </xf>
    <xf numFmtId="0" fontId="6" fillId="0" borderId="51" xfId="0" applyFont="1" applyBorder="1" applyAlignment="1">
      <alignment horizontal="center" vertical="top" wrapText="1"/>
    </xf>
    <xf numFmtId="0" fontId="6" fillId="0" borderId="51" xfId="0" applyFont="1" applyBorder="1" applyAlignment="1">
      <alignment horizontal="center" vertical="center"/>
    </xf>
    <xf numFmtId="0" fontId="8" fillId="0" borderId="51" xfId="0" applyFont="1" applyBorder="1" applyAlignment="1">
      <alignment horizontal="center" vertical="top" wrapText="1"/>
    </xf>
    <xf numFmtId="2" fontId="4" fillId="0" borderId="49" xfId="0" applyNumberFormat="1" applyFont="1" applyBorder="1" applyAlignment="1">
      <alignment horizontal="center"/>
    </xf>
    <xf numFmtId="0" fontId="0" fillId="0" borderId="34" xfId="0" applyBorder="1"/>
    <xf numFmtId="0" fontId="0" fillId="0" borderId="35" xfId="0" applyBorder="1"/>
    <xf numFmtId="0" fontId="6" fillId="0" borderId="35" xfId="0" applyFont="1" applyBorder="1" applyAlignment="1">
      <alignment vertical="top" wrapText="1"/>
    </xf>
    <xf numFmtId="0" fontId="0" fillId="0" borderId="36" xfId="0" applyBorder="1"/>
    <xf numFmtId="0" fontId="4" fillId="37" borderId="45" xfId="0" applyFont="1" applyFill="1" applyBorder="1" applyAlignment="1">
      <alignment vertical="center"/>
    </xf>
    <xf numFmtId="0" fontId="4" fillId="37" borderId="46" xfId="0" applyFont="1" applyFill="1" applyBorder="1" applyAlignment="1">
      <alignment vertical="center"/>
    </xf>
    <xf numFmtId="0" fontId="4" fillId="37" borderId="37" xfId="0" applyFont="1" applyFill="1" applyBorder="1" applyAlignment="1">
      <alignment vertical="center"/>
    </xf>
    <xf numFmtId="0" fontId="25" fillId="0" borderId="52" xfId="0" applyFont="1" applyBorder="1" applyAlignment="1">
      <alignment vertical="top"/>
    </xf>
    <xf numFmtId="0" fontId="4" fillId="38" borderId="52" xfId="0" applyFont="1" applyFill="1" applyBorder="1" applyAlignment="1">
      <alignment vertical="top"/>
    </xf>
    <xf numFmtId="0" fontId="8" fillId="41" borderId="52" xfId="0" applyFont="1" applyFill="1" applyBorder="1" applyAlignment="1">
      <alignment vertical="top"/>
    </xf>
    <xf numFmtId="0" fontId="4" fillId="38" borderId="45" xfId="0" applyFont="1" applyFill="1" applyBorder="1" applyAlignment="1">
      <alignment vertical="top"/>
    </xf>
    <xf numFmtId="0" fontId="4" fillId="38" borderId="46" xfId="0" applyFont="1" applyFill="1" applyBorder="1" applyAlignment="1">
      <alignment vertical="top"/>
    </xf>
    <xf numFmtId="0" fontId="4" fillId="38" borderId="37" xfId="0" applyFont="1" applyFill="1" applyBorder="1" applyAlignment="1">
      <alignment vertical="top"/>
    </xf>
    <xf numFmtId="0" fontId="8" fillId="41" borderId="45" xfId="0" applyFont="1" applyFill="1" applyBorder="1" applyAlignment="1">
      <alignment vertical="top"/>
    </xf>
    <xf numFmtId="0" fontId="8" fillId="41" borderId="46" xfId="0" applyFont="1" applyFill="1" applyBorder="1" applyAlignment="1">
      <alignment vertical="top"/>
    </xf>
    <xf numFmtId="0" fontId="8" fillId="41" borderId="37" xfId="0" applyFont="1" applyFill="1" applyBorder="1" applyAlignment="1">
      <alignment vertical="top"/>
    </xf>
    <xf numFmtId="0" fontId="8" fillId="41" borderId="49" xfId="0" applyFont="1" applyFill="1" applyBorder="1" applyAlignment="1">
      <alignment horizontal="left" vertical="top"/>
    </xf>
    <xf numFmtId="0" fontId="4" fillId="38" borderId="48" xfId="0" applyFont="1" applyFill="1" applyBorder="1" applyAlignment="1">
      <alignment vertical="top"/>
    </xf>
    <xf numFmtId="0" fontId="4" fillId="38" borderId="49" xfId="0" applyFont="1" applyFill="1" applyBorder="1" applyAlignment="1">
      <alignment vertical="top"/>
    </xf>
    <xf numFmtId="0" fontId="4" fillId="0" borderId="52" xfId="0" applyFont="1" applyBorder="1" applyAlignment="1">
      <alignment vertical="top"/>
    </xf>
    <xf numFmtId="0" fontId="8" fillId="0" borderId="54" xfId="695" applyFont="1" applyBorder="1" applyAlignment="1" applyProtection="1">
      <alignment horizontal="left" vertical="top" wrapText="1"/>
      <protection locked="0"/>
    </xf>
    <xf numFmtId="0" fontId="8" fillId="0" borderId="52" xfId="0" applyFont="1" applyBorder="1" applyAlignment="1">
      <alignment vertical="top"/>
    </xf>
    <xf numFmtId="0" fontId="4" fillId="37" borderId="52" xfId="0" applyFont="1" applyFill="1" applyBorder="1" applyAlignment="1">
      <alignment vertical="center"/>
    </xf>
    <xf numFmtId="0" fontId="4" fillId="37" borderId="29" xfId="0" applyFont="1" applyFill="1" applyBorder="1" applyAlignment="1">
      <alignment horizontal="left" vertical="center" wrapText="1"/>
    </xf>
    <xf numFmtId="14" fontId="0" fillId="0" borderId="45" xfId="0" applyNumberFormat="1" applyBorder="1" applyAlignment="1">
      <alignment horizontal="left" vertical="top"/>
    </xf>
    <xf numFmtId="0" fontId="0" fillId="0" borderId="29" xfId="0" applyBorder="1" applyAlignment="1">
      <alignment horizontal="left" vertical="top"/>
    </xf>
    <xf numFmtId="49" fontId="0" fillId="0" borderId="29" xfId="0" applyNumberFormat="1" applyBorder="1" applyAlignment="1">
      <alignment horizontal="left" vertical="top"/>
    </xf>
    <xf numFmtId="0" fontId="0" fillId="0" borderId="29" xfId="0" applyBorder="1" applyAlignment="1">
      <alignment horizontal="left" vertical="top" wrapText="1"/>
    </xf>
    <xf numFmtId="14" fontId="0" fillId="0" borderId="29" xfId="0" applyNumberFormat="1" applyBorder="1" applyAlignment="1">
      <alignment horizontal="left" vertical="top"/>
    </xf>
    <xf numFmtId="0" fontId="23" fillId="0" borderId="54" xfId="695" quotePrefix="1" applyFont="1" applyBorder="1" applyAlignment="1">
      <alignment horizontal="left" vertical="top" wrapText="1"/>
    </xf>
    <xf numFmtId="0" fontId="8" fillId="41" borderId="54" xfId="0" applyFont="1" applyFill="1" applyBorder="1" applyAlignment="1">
      <alignment horizontal="left" vertical="top" wrapText="1"/>
    </xf>
    <xf numFmtId="0" fontId="21" fillId="0" borderId="54" xfId="695" applyBorder="1" applyAlignment="1">
      <alignment horizontal="left" vertical="top" wrapText="1"/>
    </xf>
    <xf numFmtId="0" fontId="8" fillId="0" borderId="54" xfId="0" applyFont="1" applyBorder="1" applyAlignment="1">
      <alignment vertical="top" wrapText="1"/>
    </xf>
    <xf numFmtId="0" fontId="33" fillId="0" borderId="0" xfId="508" applyFont="1" applyAlignment="1">
      <alignment vertical="top" wrapText="1"/>
    </xf>
    <xf numFmtId="0" fontId="33" fillId="0" borderId="54" xfId="0" applyFont="1" applyBorder="1" applyAlignment="1">
      <alignment vertical="top" wrapText="1"/>
    </xf>
    <xf numFmtId="0" fontId="0" fillId="0" borderId="54" xfId="0" applyBorder="1" applyAlignment="1" applyProtection="1">
      <alignment horizontal="left" vertical="top" wrapText="1"/>
      <protection locked="0"/>
    </xf>
    <xf numFmtId="0" fontId="8" fillId="0" borderId="54" xfId="0" applyFont="1" applyBorder="1" applyAlignment="1" applyProtection="1">
      <alignment horizontal="left" vertical="top" wrapText="1"/>
      <protection locked="0"/>
    </xf>
    <xf numFmtId="0" fontId="33" fillId="0" borderId="54" xfId="695" applyFont="1" applyBorder="1" applyAlignment="1">
      <alignment horizontal="left" vertical="top" wrapText="1"/>
    </xf>
    <xf numFmtId="0" fontId="33" fillId="0" borderId="54" xfId="0" applyFont="1" applyBorder="1" applyAlignment="1">
      <alignment horizontal="left" vertical="top" wrapText="1"/>
    </xf>
    <xf numFmtId="0" fontId="8" fillId="0" borderId="54" xfId="0" applyFont="1" applyBorder="1" applyAlignment="1">
      <alignment horizontal="left" vertical="top"/>
    </xf>
    <xf numFmtId="0" fontId="8" fillId="0" borderId="57" xfId="650" applyFont="1" applyBorder="1" applyAlignment="1">
      <alignment vertical="top" wrapText="1"/>
    </xf>
    <xf numFmtId="0" fontId="4" fillId="39" borderId="55" xfId="0" applyFont="1" applyFill="1" applyBorder="1" applyAlignment="1">
      <alignment horizontal="left" vertical="top" wrapText="1"/>
    </xf>
    <xf numFmtId="0" fontId="7" fillId="0" borderId="0" xfId="695" applyFont="1" applyAlignment="1">
      <alignment wrapText="1"/>
    </xf>
    <xf numFmtId="10" fontId="8" fillId="0" borderId="54" xfId="719" applyNumberFormat="1" applyFont="1" applyBorder="1" applyAlignment="1">
      <alignment horizontal="left" vertical="top" wrapText="1"/>
    </xf>
    <xf numFmtId="0" fontId="23" fillId="0" borderId="54" xfId="508" applyFont="1" applyBorder="1" applyAlignment="1">
      <alignment vertical="top" wrapText="1"/>
    </xf>
    <xf numFmtId="0" fontId="8" fillId="44" borderId="54" xfId="508" applyFill="1" applyBorder="1" applyAlignment="1">
      <alignment horizontal="left" vertical="top" wrapText="1"/>
    </xf>
    <xf numFmtId="0" fontId="26" fillId="0" borderId="54" xfId="508" applyFont="1" applyBorder="1" applyAlignment="1">
      <alignment horizontal="left" vertical="top" wrapText="1" readingOrder="1"/>
    </xf>
    <xf numFmtId="0" fontId="35" fillId="45" borderId="54" xfId="0" applyFont="1" applyFill="1" applyBorder="1" applyAlignment="1">
      <alignment wrapText="1"/>
    </xf>
    <xf numFmtId="0" fontId="35" fillId="45" borderId="58" xfId="0" applyFont="1" applyFill="1" applyBorder="1" applyAlignment="1">
      <alignment wrapText="1"/>
    </xf>
    <xf numFmtId="0" fontId="36" fillId="0" borderId="0" xfId="0" applyFont="1" applyFill="1" applyBorder="1" applyAlignment="1"/>
    <xf numFmtId="14" fontId="36" fillId="0" borderId="0" xfId="0" applyNumberFormat="1" applyFont="1" applyFill="1" applyBorder="1" applyAlignment="1"/>
    <xf numFmtId="0" fontId="37" fillId="46" borderId="59" xfId="0" applyFont="1" applyFill="1" applyBorder="1" applyAlignment="1">
      <alignment wrapText="1"/>
    </xf>
    <xf numFmtId="0" fontId="37" fillId="46" borderId="60" xfId="0" applyFont="1" applyFill="1" applyBorder="1" applyAlignment="1">
      <alignment wrapText="1"/>
    </xf>
    <xf numFmtId="0" fontId="9" fillId="37" borderId="59" xfId="0" applyFont="1" applyFill="1" applyBorder="1" applyAlignment="1">
      <alignment horizontal="center" vertical="center"/>
    </xf>
    <xf numFmtId="0" fontId="33" fillId="0" borderId="54" xfId="508" applyFont="1" applyBorder="1" applyAlignment="1" applyProtection="1">
      <alignment horizontal="left" vertical="top" wrapText="1"/>
      <protection locked="0"/>
    </xf>
    <xf numFmtId="0" fontId="8" fillId="0" borderId="43" xfId="0" applyFont="1" applyBorder="1" applyAlignment="1">
      <alignment horizontal="left" vertical="top" wrapText="1"/>
    </xf>
    <xf numFmtId="0" fontId="8" fillId="0" borderId="48" xfId="0" applyFont="1" applyBorder="1" applyAlignment="1">
      <alignment horizontal="left" vertical="top" wrapText="1"/>
    </xf>
    <xf numFmtId="0" fontId="8" fillId="0" borderId="44" xfId="0" applyFont="1" applyBorder="1" applyAlignment="1">
      <alignment horizontal="left" vertical="top" wrapText="1"/>
    </xf>
    <xf numFmtId="0" fontId="8" fillId="0" borderId="34" xfId="0" applyFont="1" applyBorder="1" applyAlignment="1">
      <alignment horizontal="left" vertical="top" wrapText="1"/>
    </xf>
    <xf numFmtId="0" fontId="8" fillId="0" borderId="35" xfId="0" applyFont="1" applyBorder="1" applyAlignment="1">
      <alignment horizontal="left" vertical="top" wrapText="1"/>
    </xf>
    <xf numFmtId="0" fontId="8" fillId="0" borderId="36" xfId="0" applyFont="1" applyBorder="1" applyAlignment="1">
      <alignment horizontal="left" vertical="top" wrapText="1"/>
    </xf>
    <xf numFmtId="0" fontId="8" fillId="41" borderId="14" xfId="0" applyFont="1" applyFill="1" applyBorder="1" applyAlignment="1">
      <alignment horizontal="left" vertical="top" wrapText="1"/>
    </xf>
    <xf numFmtId="0" fontId="8" fillId="41" borderId="52" xfId="0" applyFont="1" applyFill="1" applyBorder="1" applyAlignment="1">
      <alignment horizontal="left" vertical="top"/>
    </xf>
    <xf numFmtId="0" fontId="8" fillId="41" borderId="15" xfId="0" applyFont="1" applyFill="1" applyBorder="1" applyAlignment="1">
      <alignment horizontal="left" vertical="top"/>
    </xf>
    <xf numFmtId="0" fontId="8" fillId="41" borderId="10" xfId="0" applyFont="1" applyFill="1" applyBorder="1" applyAlignment="1">
      <alignment horizontal="left" vertical="top"/>
    </xf>
    <xf numFmtId="0" fontId="8" fillId="41" borderId="0" xfId="0" applyFont="1" applyFill="1" applyAlignment="1">
      <alignment horizontal="left" vertical="top"/>
    </xf>
    <xf numFmtId="0" fontId="8" fillId="41" borderId="11" xfId="0" applyFont="1" applyFill="1" applyBorder="1" applyAlignment="1">
      <alignment horizontal="left" vertical="top"/>
    </xf>
    <xf numFmtId="0" fontId="8" fillId="41" borderId="43" xfId="0" applyFont="1" applyFill="1" applyBorder="1" applyAlignment="1">
      <alignment horizontal="left" vertical="top" wrapText="1"/>
    </xf>
    <xf numFmtId="0" fontId="8" fillId="41" borderId="48" xfId="0" applyFont="1" applyFill="1" applyBorder="1" applyAlignment="1">
      <alignment horizontal="left" vertical="top" wrapText="1"/>
    </xf>
    <xf numFmtId="0" fontId="8" fillId="41" borderId="44" xfId="0" applyFont="1" applyFill="1" applyBorder="1" applyAlignment="1">
      <alignment horizontal="left" vertical="top" wrapText="1"/>
    </xf>
    <xf numFmtId="0" fontId="8" fillId="41" borderId="30" xfId="0" applyFont="1" applyFill="1" applyBorder="1" applyAlignment="1">
      <alignment horizontal="left" vertical="top" wrapText="1"/>
    </xf>
    <xf numFmtId="0" fontId="8" fillId="41" borderId="0" xfId="0" applyFont="1" applyFill="1" applyAlignment="1">
      <alignment horizontal="left" vertical="top" wrapText="1"/>
    </xf>
    <xf numFmtId="0" fontId="8" fillId="41" borderId="33" xfId="0" applyFont="1" applyFill="1" applyBorder="1" applyAlignment="1">
      <alignment horizontal="left" vertical="top" wrapText="1"/>
    </xf>
    <xf numFmtId="0" fontId="4" fillId="38" borderId="43" xfId="0" applyFont="1" applyFill="1" applyBorder="1" applyAlignment="1">
      <alignment horizontal="left" vertical="top"/>
    </xf>
    <xf numFmtId="0" fontId="4" fillId="38" borderId="48" xfId="0" applyFont="1" applyFill="1" applyBorder="1" applyAlignment="1">
      <alignment horizontal="left" vertical="top"/>
    </xf>
    <xf numFmtId="0" fontId="4" fillId="38" borderId="44" xfId="0" applyFont="1" applyFill="1" applyBorder="1" applyAlignment="1">
      <alignment horizontal="left" vertical="top"/>
    </xf>
    <xf numFmtId="0" fontId="4" fillId="38" borderId="34" xfId="0" applyFont="1" applyFill="1" applyBorder="1" applyAlignment="1">
      <alignment horizontal="left" vertical="top"/>
    </xf>
    <xf numFmtId="0" fontId="4" fillId="38" borderId="35" xfId="0" applyFont="1" applyFill="1" applyBorder="1" applyAlignment="1">
      <alignment horizontal="left" vertical="top"/>
    </xf>
    <xf numFmtId="0" fontId="4" fillId="38" borderId="36" xfId="0" applyFont="1" applyFill="1" applyBorder="1" applyAlignment="1">
      <alignment horizontal="left" vertical="top"/>
    </xf>
    <xf numFmtId="0" fontId="8" fillId="41" borderId="34" xfId="0" applyFont="1" applyFill="1" applyBorder="1" applyAlignment="1">
      <alignment horizontal="left" vertical="top" wrapText="1"/>
    </xf>
    <xf numFmtId="0" fontId="8" fillId="41" borderId="35" xfId="0" applyFont="1" applyFill="1" applyBorder="1" applyAlignment="1">
      <alignment horizontal="left" vertical="top" wrapText="1"/>
    </xf>
    <xf numFmtId="0" fontId="8" fillId="41" borderId="36" xfId="0" applyFont="1" applyFill="1" applyBorder="1" applyAlignment="1">
      <alignment horizontal="left" vertical="top" wrapText="1"/>
    </xf>
  </cellXfs>
  <cellStyles count="1200">
    <cellStyle name="20% - Accent1 2" xfId="1" xr:uid="{00000000-0005-0000-0000-000000000000}"/>
    <cellStyle name="20% - Accent1 3" xfId="2" xr:uid="{00000000-0005-0000-0000-000001000000}"/>
    <cellStyle name="20% - Accent1 4" xfId="3" xr:uid="{00000000-0005-0000-0000-000002000000}"/>
    <cellStyle name="20% - Accent1 5" xfId="4" xr:uid="{00000000-0005-0000-0000-000003000000}"/>
    <cellStyle name="20% - Accent1 6" xfId="5" xr:uid="{00000000-0005-0000-0000-000004000000}"/>
    <cellStyle name="20% - Accent2 2" xfId="6" xr:uid="{00000000-0005-0000-0000-000005000000}"/>
    <cellStyle name="20% - Accent2 3" xfId="7" xr:uid="{00000000-0005-0000-0000-000006000000}"/>
    <cellStyle name="20% - Accent2 4" xfId="8" xr:uid="{00000000-0005-0000-0000-000007000000}"/>
    <cellStyle name="20% - Accent2 5" xfId="9" xr:uid="{00000000-0005-0000-0000-000008000000}"/>
    <cellStyle name="20% - Accent2 6" xfId="10" xr:uid="{00000000-0005-0000-0000-000009000000}"/>
    <cellStyle name="20% - Accent3 2" xfId="11" xr:uid="{00000000-0005-0000-0000-00000A000000}"/>
    <cellStyle name="20% - Accent3 3" xfId="12" xr:uid="{00000000-0005-0000-0000-00000B000000}"/>
    <cellStyle name="20% - Accent3 4" xfId="13" xr:uid="{00000000-0005-0000-0000-00000C000000}"/>
    <cellStyle name="20% - Accent3 5" xfId="14" xr:uid="{00000000-0005-0000-0000-00000D000000}"/>
    <cellStyle name="20% - Accent3 6" xfId="15" xr:uid="{00000000-0005-0000-0000-00000E000000}"/>
    <cellStyle name="20% - Accent4 2" xfId="16" xr:uid="{00000000-0005-0000-0000-00000F000000}"/>
    <cellStyle name="20% - Accent4 3" xfId="17" xr:uid="{00000000-0005-0000-0000-000010000000}"/>
    <cellStyle name="20% - Accent4 4" xfId="18" xr:uid="{00000000-0005-0000-0000-000011000000}"/>
    <cellStyle name="20% - Accent4 5" xfId="19" xr:uid="{00000000-0005-0000-0000-000012000000}"/>
    <cellStyle name="20% - Accent4 6" xfId="20" xr:uid="{00000000-0005-0000-0000-000013000000}"/>
    <cellStyle name="20% - Accent5 2" xfId="21" xr:uid="{00000000-0005-0000-0000-000014000000}"/>
    <cellStyle name="20% - Accent5 3" xfId="22" xr:uid="{00000000-0005-0000-0000-000015000000}"/>
    <cellStyle name="20% - Accent5 4" xfId="23" xr:uid="{00000000-0005-0000-0000-000016000000}"/>
    <cellStyle name="20% - Accent5 5" xfId="24" xr:uid="{00000000-0005-0000-0000-000017000000}"/>
    <cellStyle name="20% - Accent5 6" xfId="25" xr:uid="{00000000-0005-0000-0000-000018000000}"/>
    <cellStyle name="20% - Accent6 2" xfId="26" xr:uid="{00000000-0005-0000-0000-000019000000}"/>
    <cellStyle name="20% - Accent6 3" xfId="27" xr:uid="{00000000-0005-0000-0000-00001A000000}"/>
    <cellStyle name="20% - Accent6 4" xfId="28" xr:uid="{00000000-0005-0000-0000-00001B000000}"/>
    <cellStyle name="20% - Accent6 5" xfId="29" xr:uid="{00000000-0005-0000-0000-00001C000000}"/>
    <cellStyle name="20% - Accent6 6" xfId="30" xr:uid="{00000000-0005-0000-0000-00001D000000}"/>
    <cellStyle name="40% - Accent1 2" xfId="31" xr:uid="{00000000-0005-0000-0000-00001E000000}"/>
    <cellStyle name="40% - Accent1 3" xfId="32" xr:uid="{00000000-0005-0000-0000-00001F000000}"/>
    <cellStyle name="40% - Accent1 4" xfId="33" xr:uid="{00000000-0005-0000-0000-000020000000}"/>
    <cellStyle name="40% - Accent1 5" xfId="34" xr:uid="{00000000-0005-0000-0000-000021000000}"/>
    <cellStyle name="40% - Accent1 6" xfId="35" xr:uid="{00000000-0005-0000-0000-000022000000}"/>
    <cellStyle name="40% - Accent2 2" xfId="36" xr:uid="{00000000-0005-0000-0000-000023000000}"/>
    <cellStyle name="40% - Accent2 3" xfId="37" xr:uid="{00000000-0005-0000-0000-000024000000}"/>
    <cellStyle name="40% - Accent2 4" xfId="38" xr:uid="{00000000-0005-0000-0000-000025000000}"/>
    <cellStyle name="40% - Accent2 5" xfId="39" xr:uid="{00000000-0005-0000-0000-000026000000}"/>
    <cellStyle name="40% - Accent2 6" xfId="40" xr:uid="{00000000-0005-0000-0000-000027000000}"/>
    <cellStyle name="40% - Accent3 2" xfId="41" xr:uid="{00000000-0005-0000-0000-000028000000}"/>
    <cellStyle name="40% - Accent3 3" xfId="42" xr:uid="{00000000-0005-0000-0000-000029000000}"/>
    <cellStyle name="40% - Accent3 4" xfId="43" xr:uid="{00000000-0005-0000-0000-00002A000000}"/>
    <cellStyle name="40% - Accent3 5" xfId="44" xr:uid="{00000000-0005-0000-0000-00002B000000}"/>
    <cellStyle name="40% - Accent3 6" xfId="45" xr:uid="{00000000-0005-0000-0000-00002C000000}"/>
    <cellStyle name="40% - Accent4 2" xfId="46" xr:uid="{00000000-0005-0000-0000-00002D000000}"/>
    <cellStyle name="40% - Accent4 3" xfId="47" xr:uid="{00000000-0005-0000-0000-00002E000000}"/>
    <cellStyle name="40% - Accent4 4" xfId="48" xr:uid="{00000000-0005-0000-0000-00002F000000}"/>
    <cellStyle name="40% - Accent4 5" xfId="49" xr:uid="{00000000-0005-0000-0000-000030000000}"/>
    <cellStyle name="40% - Accent4 6" xfId="50" xr:uid="{00000000-0005-0000-0000-000031000000}"/>
    <cellStyle name="40% - Accent5 2" xfId="51" xr:uid="{00000000-0005-0000-0000-000032000000}"/>
    <cellStyle name="40% - Accent5 3" xfId="52" xr:uid="{00000000-0005-0000-0000-000033000000}"/>
    <cellStyle name="40% - Accent5 4" xfId="53" xr:uid="{00000000-0005-0000-0000-000034000000}"/>
    <cellStyle name="40% - Accent5 5" xfId="54" xr:uid="{00000000-0005-0000-0000-000035000000}"/>
    <cellStyle name="40% - Accent5 6" xfId="55" xr:uid="{00000000-0005-0000-0000-000036000000}"/>
    <cellStyle name="40% - Accent6 2" xfId="56" xr:uid="{00000000-0005-0000-0000-000037000000}"/>
    <cellStyle name="40% - Accent6 3" xfId="57" xr:uid="{00000000-0005-0000-0000-000038000000}"/>
    <cellStyle name="40% - Accent6 4" xfId="58" xr:uid="{00000000-0005-0000-0000-000039000000}"/>
    <cellStyle name="40% - Accent6 5" xfId="59" xr:uid="{00000000-0005-0000-0000-00003A000000}"/>
    <cellStyle name="40% - Accent6 6" xfId="60" xr:uid="{00000000-0005-0000-0000-00003B000000}"/>
    <cellStyle name="60% - Accent1 2" xfId="61" xr:uid="{00000000-0005-0000-0000-00003C000000}"/>
    <cellStyle name="60% - Accent1 3" xfId="62" xr:uid="{00000000-0005-0000-0000-00003D000000}"/>
    <cellStyle name="60% - Accent1 4" xfId="63" xr:uid="{00000000-0005-0000-0000-00003E000000}"/>
    <cellStyle name="60% - Accent1 5" xfId="64" xr:uid="{00000000-0005-0000-0000-00003F000000}"/>
    <cellStyle name="60% - Accent1 6" xfId="65" xr:uid="{00000000-0005-0000-0000-000040000000}"/>
    <cellStyle name="60% - Accent2 2" xfId="66" xr:uid="{00000000-0005-0000-0000-000041000000}"/>
    <cellStyle name="60% - Accent2 3" xfId="67" xr:uid="{00000000-0005-0000-0000-000042000000}"/>
    <cellStyle name="60% - Accent2 4" xfId="68" xr:uid="{00000000-0005-0000-0000-000043000000}"/>
    <cellStyle name="60% - Accent2 5" xfId="69" xr:uid="{00000000-0005-0000-0000-000044000000}"/>
    <cellStyle name="60% - Accent2 6" xfId="70" xr:uid="{00000000-0005-0000-0000-000045000000}"/>
    <cellStyle name="60% - Accent3 2" xfId="71" xr:uid="{00000000-0005-0000-0000-000046000000}"/>
    <cellStyle name="60% - Accent3 3" xfId="72" xr:uid="{00000000-0005-0000-0000-000047000000}"/>
    <cellStyle name="60% - Accent3 4" xfId="73" xr:uid="{00000000-0005-0000-0000-000048000000}"/>
    <cellStyle name="60% - Accent3 5" xfId="74" xr:uid="{00000000-0005-0000-0000-000049000000}"/>
    <cellStyle name="60% - Accent3 6" xfId="75" xr:uid="{00000000-0005-0000-0000-00004A000000}"/>
    <cellStyle name="60% - Accent4 2" xfId="76" xr:uid="{00000000-0005-0000-0000-00004B000000}"/>
    <cellStyle name="60% - Accent4 3" xfId="77" xr:uid="{00000000-0005-0000-0000-00004C000000}"/>
    <cellStyle name="60% - Accent4 4" xfId="78" xr:uid="{00000000-0005-0000-0000-00004D000000}"/>
    <cellStyle name="60% - Accent4 5" xfId="79" xr:uid="{00000000-0005-0000-0000-00004E000000}"/>
    <cellStyle name="60% - Accent4 6" xfId="80" xr:uid="{00000000-0005-0000-0000-00004F000000}"/>
    <cellStyle name="60% - Accent5 2" xfId="81" xr:uid="{00000000-0005-0000-0000-000050000000}"/>
    <cellStyle name="60% - Accent5 3" xfId="82" xr:uid="{00000000-0005-0000-0000-000051000000}"/>
    <cellStyle name="60% - Accent5 4" xfId="83" xr:uid="{00000000-0005-0000-0000-000052000000}"/>
    <cellStyle name="60% - Accent5 5" xfId="84" xr:uid="{00000000-0005-0000-0000-000053000000}"/>
    <cellStyle name="60% - Accent5 6" xfId="85" xr:uid="{00000000-0005-0000-0000-000054000000}"/>
    <cellStyle name="60% - Accent6 2" xfId="86" xr:uid="{00000000-0005-0000-0000-000055000000}"/>
    <cellStyle name="60% - Accent6 3" xfId="87" xr:uid="{00000000-0005-0000-0000-000056000000}"/>
    <cellStyle name="60% - Accent6 4" xfId="88" xr:uid="{00000000-0005-0000-0000-000057000000}"/>
    <cellStyle name="60% - Accent6 5" xfId="89" xr:uid="{00000000-0005-0000-0000-000058000000}"/>
    <cellStyle name="60% - Accent6 6" xfId="90" xr:uid="{00000000-0005-0000-0000-000059000000}"/>
    <cellStyle name="Accent1 - 20%" xfId="91" xr:uid="{00000000-0005-0000-0000-00005A000000}"/>
    <cellStyle name="Accent1 - 40%" xfId="92" xr:uid="{00000000-0005-0000-0000-00005B000000}"/>
    <cellStyle name="Accent1 - 60%" xfId="93" xr:uid="{00000000-0005-0000-0000-00005C000000}"/>
    <cellStyle name="Accent1 - 60% 2" xfId="94" xr:uid="{00000000-0005-0000-0000-00005D000000}"/>
    <cellStyle name="Accent1 2" xfId="95" xr:uid="{00000000-0005-0000-0000-00005E000000}"/>
    <cellStyle name="Accent1 2 2" xfId="96" xr:uid="{00000000-0005-0000-0000-00005F000000}"/>
    <cellStyle name="Accent1 3" xfId="97" xr:uid="{00000000-0005-0000-0000-000060000000}"/>
    <cellStyle name="Accent1 3 2" xfId="98" xr:uid="{00000000-0005-0000-0000-000061000000}"/>
    <cellStyle name="Accent1 4" xfId="99" xr:uid="{00000000-0005-0000-0000-000062000000}"/>
    <cellStyle name="Accent1 4 2" xfId="100" xr:uid="{00000000-0005-0000-0000-000063000000}"/>
    <cellStyle name="Accent1 5" xfId="101" xr:uid="{00000000-0005-0000-0000-000064000000}"/>
    <cellStyle name="Accent1 5 2" xfId="102" xr:uid="{00000000-0005-0000-0000-000065000000}"/>
    <cellStyle name="Accent1 6" xfId="103" xr:uid="{00000000-0005-0000-0000-000066000000}"/>
    <cellStyle name="Accent1 6 2" xfId="104" xr:uid="{00000000-0005-0000-0000-000067000000}"/>
    <cellStyle name="Accent2 - 20%" xfId="105" xr:uid="{00000000-0005-0000-0000-000068000000}"/>
    <cellStyle name="Accent2 - 40%" xfId="106" xr:uid="{00000000-0005-0000-0000-000069000000}"/>
    <cellStyle name="Accent2 - 60%" xfId="107" xr:uid="{00000000-0005-0000-0000-00006A000000}"/>
    <cellStyle name="Accent2 - 60% 2" xfId="108" xr:uid="{00000000-0005-0000-0000-00006B000000}"/>
    <cellStyle name="Accent2 2" xfId="109" xr:uid="{00000000-0005-0000-0000-00006C000000}"/>
    <cellStyle name="Accent2 2 2" xfId="110" xr:uid="{00000000-0005-0000-0000-00006D000000}"/>
    <cellStyle name="Accent2 3" xfId="111" xr:uid="{00000000-0005-0000-0000-00006E000000}"/>
    <cellStyle name="Accent2 3 2" xfId="112" xr:uid="{00000000-0005-0000-0000-00006F000000}"/>
    <cellStyle name="Accent2 4" xfId="113" xr:uid="{00000000-0005-0000-0000-000070000000}"/>
    <cellStyle name="Accent2 4 2" xfId="114" xr:uid="{00000000-0005-0000-0000-000071000000}"/>
    <cellStyle name="Accent2 5" xfId="115" xr:uid="{00000000-0005-0000-0000-000072000000}"/>
    <cellStyle name="Accent2 5 2" xfId="116" xr:uid="{00000000-0005-0000-0000-000073000000}"/>
    <cellStyle name="Accent2 6" xfId="117" xr:uid="{00000000-0005-0000-0000-000074000000}"/>
    <cellStyle name="Accent2 6 2" xfId="118" xr:uid="{00000000-0005-0000-0000-000075000000}"/>
    <cellStyle name="Accent3 - 20%" xfId="119" xr:uid="{00000000-0005-0000-0000-000076000000}"/>
    <cellStyle name="Accent3 - 40%" xfId="120" xr:uid="{00000000-0005-0000-0000-000077000000}"/>
    <cellStyle name="Accent3 - 60%" xfId="121" xr:uid="{00000000-0005-0000-0000-000078000000}"/>
    <cellStyle name="Accent3 - 60% 2" xfId="122" xr:uid="{00000000-0005-0000-0000-000079000000}"/>
    <cellStyle name="Accent3 2" xfId="123" xr:uid="{00000000-0005-0000-0000-00007A000000}"/>
    <cellStyle name="Accent3 2 2" xfId="124" xr:uid="{00000000-0005-0000-0000-00007B000000}"/>
    <cellStyle name="Accent3 3" xfId="125" xr:uid="{00000000-0005-0000-0000-00007C000000}"/>
    <cellStyle name="Accent3 3 2" xfId="126" xr:uid="{00000000-0005-0000-0000-00007D000000}"/>
    <cellStyle name="Accent3 4" xfId="127" xr:uid="{00000000-0005-0000-0000-00007E000000}"/>
    <cellStyle name="Accent3 4 2" xfId="128" xr:uid="{00000000-0005-0000-0000-00007F000000}"/>
    <cellStyle name="Accent3 5" xfId="129" xr:uid="{00000000-0005-0000-0000-000080000000}"/>
    <cellStyle name="Accent3 5 2" xfId="130" xr:uid="{00000000-0005-0000-0000-000081000000}"/>
    <cellStyle name="Accent3 6" xfId="131" xr:uid="{00000000-0005-0000-0000-000082000000}"/>
    <cellStyle name="Accent3 6 2" xfId="132" xr:uid="{00000000-0005-0000-0000-000083000000}"/>
    <cellStyle name="Accent4 - 20%" xfId="133" xr:uid="{00000000-0005-0000-0000-000084000000}"/>
    <cellStyle name="Accent4 - 40%" xfId="134" xr:uid="{00000000-0005-0000-0000-000085000000}"/>
    <cellStyle name="Accent4 - 60%" xfId="135" xr:uid="{00000000-0005-0000-0000-000086000000}"/>
    <cellStyle name="Accent4 - 60% 2" xfId="136" xr:uid="{00000000-0005-0000-0000-000087000000}"/>
    <cellStyle name="Accent4 2" xfId="137" xr:uid="{00000000-0005-0000-0000-000088000000}"/>
    <cellStyle name="Accent4 2 2" xfId="138" xr:uid="{00000000-0005-0000-0000-000089000000}"/>
    <cellStyle name="Accent4 3" xfId="139" xr:uid="{00000000-0005-0000-0000-00008A000000}"/>
    <cellStyle name="Accent4 3 2" xfId="140" xr:uid="{00000000-0005-0000-0000-00008B000000}"/>
    <cellStyle name="Accent4 4" xfId="141" xr:uid="{00000000-0005-0000-0000-00008C000000}"/>
    <cellStyle name="Accent4 4 2" xfId="142" xr:uid="{00000000-0005-0000-0000-00008D000000}"/>
    <cellStyle name="Accent4 5" xfId="143" xr:uid="{00000000-0005-0000-0000-00008E000000}"/>
    <cellStyle name="Accent4 5 2" xfId="144" xr:uid="{00000000-0005-0000-0000-00008F000000}"/>
    <cellStyle name="Accent4 6" xfId="145" xr:uid="{00000000-0005-0000-0000-000090000000}"/>
    <cellStyle name="Accent4 6 2" xfId="146" xr:uid="{00000000-0005-0000-0000-000091000000}"/>
    <cellStyle name="Accent5 - 20%" xfId="147" xr:uid="{00000000-0005-0000-0000-000092000000}"/>
    <cellStyle name="Accent5 - 40%" xfId="148" xr:uid="{00000000-0005-0000-0000-000093000000}"/>
    <cellStyle name="Accent5 - 60%" xfId="149" xr:uid="{00000000-0005-0000-0000-000094000000}"/>
    <cellStyle name="Accent5 - 60% 2" xfId="150" xr:uid="{00000000-0005-0000-0000-000095000000}"/>
    <cellStyle name="Accent5 2" xfId="151" xr:uid="{00000000-0005-0000-0000-000096000000}"/>
    <cellStyle name="Accent5 2 2" xfId="152" xr:uid="{00000000-0005-0000-0000-000097000000}"/>
    <cellStyle name="Accent5 3" xfId="153" xr:uid="{00000000-0005-0000-0000-000098000000}"/>
    <cellStyle name="Accent5 3 2" xfId="154" xr:uid="{00000000-0005-0000-0000-000099000000}"/>
    <cellStyle name="Accent5 4" xfId="155" xr:uid="{00000000-0005-0000-0000-00009A000000}"/>
    <cellStyle name="Accent5 4 2" xfId="156" xr:uid="{00000000-0005-0000-0000-00009B000000}"/>
    <cellStyle name="Accent5 5" xfId="157" xr:uid="{00000000-0005-0000-0000-00009C000000}"/>
    <cellStyle name="Accent5 5 2" xfId="158" xr:uid="{00000000-0005-0000-0000-00009D000000}"/>
    <cellStyle name="Accent5 6" xfId="159" xr:uid="{00000000-0005-0000-0000-00009E000000}"/>
    <cellStyle name="Accent5 6 2" xfId="160" xr:uid="{00000000-0005-0000-0000-00009F000000}"/>
    <cellStyle name="Accent6 - 20%" xfId="161" xr:uid="{00000000-0005-0000-0000-0000A0000000}"/>
    <cellStyle name="Accent6 - 40%" xfId="162" xr:uid="{00000000-0005-0000-0000-0000A1000000}"/>
    <cellStyle name="Accent6 - 60%" xfId="163" xr:uid="{00000000-0005-0000-0000-0000A2000000}"/>
    <cellStyle name="Accent6 - 60% 2" xfId="164" xr:uid="{00000000-0005-0000-0000-0000A3000000}"/>
    <cellStyle name="Accent6 2" xfId="165" xr:uid="{00000000-0005-0000-0000-0000A4000000}"/>
    <cellStyle name="Accent6 2 2" xfId="166" xr:uid="{00000000-0005-0000-0000-0000A5000000}"/>
    <cellStyle name="Accent6 3" xfId="167" xr:uid="{00000000-0005-0000-0000-0000A6000000}"/>
    <cellStyle name="Accent6 3 2" xfId="168" xr:uid="{00000000-0005-0000-0000-0000A7000000}"/>
    <cellStyle name="Accent6 4" xfId="169" xr:uid="{00000000-0005-0000-0000-0000A8000000}"/>
    <cellStyle name="Accent6 4 2" xfId="170" xr:uid="{00000000-0005-0000-0000-0000A9000000}"/>
    <cellStyle name="Accent6 5" xfId="171" xr:uid="{00000000-0005-0000-0000-0000AA000000}"/>
    <cellStyle name="Accent6 5 2" xfId="172" xr:uid="{00000000-0005-0000-0000-0000AB000000}"/>
    <cellStyle name="Accent6 6" xfId="173" xr:uid="{00000000-0005-0000-0000-0000AC000000}"/>
    <cellStyle name="Accent6 6 2" xfId="174" xr:uid="{00000000-0005-0000-0000-0000AD000000}"/>
    <cellStyle name="Bad 2" xfId="175" xr:uid="{00000000-0005-0000-0000-0000AE000000}"/>
    <cellStyle name="Bad 2 2" xfId="176" xr:uid="{00000000-0005-0000-0000-0000AF000000}"/>
    <cellStyle name="Bad 3" xfId="177" xr:uid="{00000000-0005-0000-0000-0000B0000000}"/>
    <cellStyle name="Bad 3 2" xfId="178" xr:uid="{00000000-0005-0000-0000-0000B1000000}"/>
    <cellStyle name="Bad 4" xfId="179" xr:uid="{00000000-0005-0000-0000-0000B2000000}"/>
    <cellStyle name="Bad 4 2" xfId="180" xr:uid="{00000000-0005-0000-0000-0000B3000000}"/>
    <cellStyle name="Bad 5" xfId="181" xr:uid="{00000000-0005-0000-0000-0000B4000000}"/>
    <cellStyle name="Bad 5 2" xfId="182" xr:uid="{00000000-0005-0000-0000-0000B5000000}"/>
    <cellStyle name="Bad 6" xfId="183" xr:uid="{00000000-0005-0000-0000-0000B6000000}"/>
    <cellStyle name="Bad 6 2" xfId="184" xr:uid="{00000000-0005-0000-0000-0000B7000000}"/>
    <cellStyle name="Bold" xfId="185" xr:uid="{00000000-0005-0000-0000-0000B8000000}"/>
    <cellStyle name="Calculation 2" xfId="186" xr:uid="{00000000-0005-0000-0000-0000B9000000}"/>
    <cellStyle name="Calculation 2 2" xfId="187" xr:uid="{00000000-0005-0000-0000-0000BA000000}"/>
    <cellStyle name="Calculation 3" xfId="188" xr:uid="{00000000-0005-0000-0000-0000BB000000}"/>
    <cellStyle name="Calculation 3 2" xfId="189" xr:uid="{00000000-0005-0000-0000-0000BC000000}"/>
    <cellStyle name="Calculation 4" xfId="190" xr:uid="{00000000-0005-0000-0000-0000BD000000}"/>
    <cellStyle name="Calculation 4 2" xfId="191" xr:uid="{00000000-0005-0000-0000-0000BE000000}"/>
    <cellStyle name="Calculation 5" xfId="192" xr:uid="{00000000-0005-0000-0000-0000BF000000}"/>
    <cellStyle name="Calculation 5 2" xfId="193" xr:uid="{00000000-0005-0000-0000-0000C0000000}"/>
    <cellStyle name="Calculation 6" xfId="194" xr:uid="{00000000-0005-0000-0000-0000C1000000}"/>
    <cellStyle name="Calculation 6 2" xfId="195" xr:uid="{00000000-0005-0000-0000-0000C2000000}"/>
    <cellStyle name="Check Cell 2" xfId="196" xr:uid="{00000000-0005-0000-0000-0000C3000000}"/>
    <cellStyle name="Check Cell 2 2" xfId="197" xr:uid="{00000000-0005-0000-0000-0000C4000000}"/>
    <cellStyle name="Check Cell 3" xfId="198" xr:uid="{00000000-0005-0000-0000-0000C5000000}"/>
    <cellStyle name="Check Cell 3 2" xfId="199" xr:uid="{00000000-0005-0000-0000-0000C6000000}"/>
    <cellStyle name="Check Cell 4" xfId="200" xr:uid="{00000000-0005-0000-0000-0000C7000000}"/>
    <cellStyle name="Check Cell 4 2" xfId="201" xr:uid="{00000000-0005-0000-0000-0000C8000000}"/>
    <cellStyle name="Check Cell 5" xfId="202" xr:uid="{00000000-0005-0000-0000-0000C9000000}"/>
    <cellStyle name="Check Cell 5 2" xfId="203" xr:uid="{00000000-0005-0000-0000-0000CA000000}"/>
    <cellStyle name="Check Cell 6" xfId="204" xr:uid="{00000000-0005-0000-0000-0000CB000000}"/>
    <cellStyle name="Check Cell 6 2" xfId="205" xr:uid="{00000000-0005-0000-0000-0000CC000000}"/>
    <cellStyle name="Emphasis 1" xfId="206" xr:uid="{00000000-0005-0000-0000-0000CD000000}"/>
    <cellStyle name="Emphasis 1 2" xfId="207" xr:uid="{00000000-0005-0000-0000-0000CE000000}"/>
    <cellStyle name="Emphasis 2" xfId="208" xr:uid="{00000000-0005-0000-0000-0000CF000000}"/>
    <cellStyle name="Emphasis 2 2" xfId="209" xr:uid="{00000000-0005-0000-0000-0000D0000000}"/>
    <cellStyle name="Emphasis 3" xfId="210" xr:uid="{00000000-0005-0000-0000-0000D1000000}"/>
    <cellStyle name="Emphasis 3 2" xfId="211" xr:uid="{00000000-0005-0000-0000-0000D2000000}"/>
    <cellStyle name="Explanatory Text 2" xfId="212" xr:uid="{00000000-0005-0000-0000-0000D3000000}"/>
    <cellStyle name="Explanatory Text 3" xfId="213" xr:uid="{00000000-0005-0000-0000-0000D4000000}"/>
    <cellStyle name="Explanatory Text 4" xfId="214" xr:uid="{00000000-0005-0000-0000-0000D5000000}"/>
    <cellStyle name="Explanatory Text 5" xfId="215" xr:uid="{00000000-0005-0000-0000-0000D6000000}"/>
    <cellStyle name="Explanatory Text 6" xfId="216" xr:uid="{00000000-0005-0000-0000-0000D7000000}"/>
    <cellStyle name="Followed Hyperlink" xfId="864" builtinId="9" hidden="1"/>
    <cellStyle name="Followed Hyperlink" xfId="866" builtinId="9" hidden="1"/>
    <cellStyle name="Followed Hyperlink" xfId="868" builtinId="9" hidden="1"/>
    <cellStyle name="Followed Hyperlink" xfId="870" builtinId="9" hidden="1"/>
    <cellStyle name="Followed Hyperlink" xfId="859" builtinId="9" hidden="1"/>
    <cellStyle name="Followed Hyperlink" xfId="861" builtinId="9" hidden="1"/>
    <cellStyle name="Followed Hyperlink" xfId="862" builtinId="9" hidden="1"/>
    <cellStyle name="Followed Hyperlink" xfId="858" builtinId="9" hidden="1"/>
    <cellStyle name="Followed Hyperlink" xfId="856" builtinId="9" hidden="1"/>
    <cellStyle name="Followed Hyperlink" xfId="857" builtinId="9" hidden="1"/>
    <cellStyle name="Followed Hyperlink" xfId="863" builtinId="9" hidden="1"/>
    <cellStyle name="Followed Hyperlink" xfId="860" builtinId="9" hidden="1"/>
    <cellStyle name="Followed Hyperlink" xfId="871" builtinId="9" hidden="1"/>
    <cellStyle name="Followed Hyperlink" xfId="869" builtinId="9" hidden="1"/>
    <cellStyle name="Followed Hyperlink" xfId="867" builtinId="9" hidden="1"/>
    <cellStyle name="Followed Hyperlink" xfId="865" builtinId="9" hidden="1"/>
    <cellStyle name="Followed Hyperlink" xfId="878" builtinId="9" hidden="1"/>
    <cellStyle name="Followed Hyperlink" xfId="1027" builtinId="9" hidden="1"/>
    <cellStyle name="Followed Hyperlink" xfId="1028" builtinId="9" hidden="1"/>
    <cellStyle name="Followed Hyperlink" xfId="1029" builtinId="9" hidden="1"/>
    <cellStyle name="Followed Hyperlink" xfId="1032" builtinId="9" hidden="1"/>
    <cellStyle name="Followed Hyperlink" xfId="1033" builtinId="9" hidden="1"/>
    <cellStyle name="Followed Hyperlink" xfId="1035" builtinId="9" hidden="1"/>
    <cellStyle name="Followed Hyperlink" xfId="1037" builtinId="9" hidden="1"/>
    <cellStyle name="Followed Hyperlink" xfId="1039" builtinId="9" hidden="1"/>
    <cellStyle name="Followed Hyperlink" xfId="1040" builtinId="9" hidden="1"/>
    <cellStyle name="Followed Hyperlink" xfId="1043" builtinId="9" hidden="1"/>
    <cellStyle name="Followed Hyperlink" xfId="1045" builtinId="9" hidden="1"/>
    <cellStyle name="Followed Hyperlink" xfId="1047" builtinId="9" hidden="1"/>
    <cellStyle name="Followed Hyperlink" xfId="1053" builtinId="9" hidden="1"/>
    <cellStyle name="Followed Hyperlink" xfId="1055" builtinId="9" hidden="1"/>
    <cellStyle name="Followed Hyperlink" xfId="1059" builtinId="9" hidden="1"/>
    <cellStyle name="Followed Hyperlink" xfId="1063" builtinId="9" hidden="1"/>
    <cellStyle name="Followed Hyperlink" xfId="1067" builtinId="9" hidden="1"/>
    <cellStyle name="Followed Hyperlink" xfId="1069" builtinId="9" hidden="1"/>
    <cellStyle name="Followed Hyperlink" xfId="1075" builtinId="9" hidden="1"/>
    <cellStyle name="Followed Hyperlink" xfId="1077" builtinId="9" hidden="1"/>
    <cellStyle name="Followed Hyperlink" xfId="1079" builtinId="9" hidden="1"/>
    <cellStyle name="Followed Hyperlink" xfId="1085" builtinId="9" hidden="1"/>
    <cellStyle name="Followed Hyperlink" xfId="1087" builtinId="9" hidden="1"/>
    <cellStyle name="Followed Hyperlink" xfId="1091" builtinId="9" hidden="1"/>
    <cellStyle name="Followed Hyperlink" xfId="1095" builtinId="9" hidden="1"/>
    <cellStyle name="Followed Hyperlink" xfId="1099" builtinId="9" hidden="1"/>
    <cellStyle name="Followed Hyperlink" xfId="1101" builtinId="9" hidden="1"/>
    <cellStyle name="Followed Hyperlink" xfId="1107" builtinId="9" hidden="1"/>
    <cellStyle name="Followed Hyperlink" xfId="1109" builtinId="9" hidden="1"/>
    <cellStyle name="Followed Hyperlink" xfId="1111" builtinId="9" hidden="1"/>
    <cellStyle name="Followed Hyperlink" xfId="1117" builtinId="9" hidden="1"/>
    <cellStyle name="Followed Hyperlink" xfId="1119" builtinId="9" hidden="1"/>
    <cellStyle name="Followed Hyperlink" xfId="1123" builtinId="9" hidden="1"/>
    <cellStyle name="Followed Hyperlink" xfId="1127" builtinId="9" hidden="1"/>
    <cellStyle name="Followed Hyperlink" xfId="1131" builtinId="9" hidden="1"/>
    <cellStyle name="Followed Hyperlink" xfId="1133" builtinId="9" hidden="1"/>
    <cellStyle name="Followed Hyperlink" xfId="1139" builtinId="9" hidden="1"/>
    <cellStyle name="Followed Hyperlink" xfId="1141" builtinId="9" hidden="1"/>
    <cellStyle name="Followed Hyperlink" xfId="1143" builtinId="9" hidden="1"/>
    <cellStyle name="Followed Hyperlink" xfId="1149" builtinId="9" hidden="1"/>
    <cellStyle name="Followed Hyperlink" xfId="1151" builtinId="9" hidden="1"/>
    <cellStyle name="Followed Hyperlink" xfId="1155" builtinId="9" hidden="1"/>
    <cellStyle name="Followed Hyperlink" xfId="1159" builtinId="9" hidden="1"/>
    <cellStyle name="Followed Hyperlink" xfId="1163" builtinId="9" hidden="1"/>
    <cellStyle name="Followed Hyperlink" xfId="1161" builtinId="9" hidden="1"/>
    <cellStyle name="Followed Hyperlink" xfId="1145" builtinId="9" hidden="1"/>
    <cellStyle name="Followed Hyperlink" xfId="1137" builtinId="9" hidden="1"/>
    <cellStyle name="Followed Hyperlink" xfId="1129" builtinId="9" hidden="1"/>
    <cellStyle name="Followed Hyperlink" xfId="1113" builtinId="9" hidden="1"/>
    <cellStyle name="Followed Hyperlink" xfId="1105" builtinId="9" hidden="1"/>
    <cellStyle name="Followed Hyperlink" xfId="1097" builtinId="9" hidden="1"/>
    <cellStyle name="Followed Hyperlink" xfId="1081" builtinId="9" hidden="1"/>
    <cellStyle name="Followed Hyperlink" xfId="1073" builtinId="9" hidden="1"/>
    <cellStyle name="Followed Hyperlink" xfId="1065" builtinId="9" hidden="1"/>
    <cellStyle name="Followed Hyperlink" xfId="1049" builtinId="9" hidden="1"/>
    <cellStyle name="Followed Hyperlink" xfId="1042" builtinId="9" hidden="1"/>
    <cellStyle name="Followed Hyperlink" xfId="1038" builtinId="9" hidden="1"/>
    <cellStyle name="Followed Hyperlink" xfId="1030" builtinId="9" hidden="1"/>
    <cellStyle name="Followed Hyperlink" xfId="1026" builtinId="9" hidden="1"/>
    <cellStyle name="Followed Hyperlink" xfId="1022" builtinId="9" hidden="1"/>
    <cellStyle name="Followed Hyperlink" xfId="1014" builtinId="9" hidden="1"/>
    <cellStyle name="Followed Hyperlink" xfId="1010" builtinId="9" hidden="1"/>
    <cellStyle name="Followed Hyperlink" xfId="1006" builtinId="9" hidden="1"/>
    <cellStyle name="Followed Hyperlink" xfId="998" builtinId="9" hidden="1"/>
    <cellStyle name="Followed Hyperlink" xfId="994" builtinId="9" hidden="1"/>
    <cellStyle name="Followed Hyperlink" xfId="990" builtinId="9" hidden="1"/>
    <cellStyle name="Followed Hyperlink" xfId="982" builtinId="9" hidden="1"/>
    <cellStyle name="Followed Hyperlink" xfId="978" builtinId="9" hidden="1"/>
    <cellStyle name="Followed Hyperlink" xfId="974" builtinId="9" hidden="1"/>
    <cellStyle name="Followed Hyperlink" xfId="966" builtinId="9" hidden="1"/>
    <cellStyle name="Followed Hyperlink" xfId="962" builtinId="9" hidden="1"/>
    <cellStyle name="Followed Hyperlink" xfId="958" builtinId="9" hidden="1"/>
    <cellStyle name="Followed Hyperlink" xfId="950" builtinId="9" hidden="1"/>
    <cellStyle name="Followed Hyperlink" xfId="946" builtinId="9" hidden="1"/>
    <cellStyle name="Followed Hyperlink" xfId="942" builtinId="9" hidden="1"/>
    <cellStyle name="Followed Hyperlink" xfId="891" builtinId="9" hidden="1"/>
    <cellStyle name="Followed Hyperlink" xfId="892" builtinId="9" hidden="1"/>
    <cellStyle name="Followed Hyperlink" xfId="893" builtinId="9" hidden="1"/>
    <cellStyle name="Followed Hyperlink" xfId="896" builtinId="9" hidden="1"/>
    <cellStyle name="Followed Hyperlink" xfId="897" builtinId="9" hidden="1"/>
    <cellStyle name="Followed Hyperlink" xfId="898" builtinId="9" hidden="1"/>
    <cellStyle name="Followed Hyperlink" xfId="900" builtinId="9" hidden="1"/>
    <cellStyle name="Followed Hyperlink" xfId="901" builtinId="9" hidden="1"/>
    <cellStyle name="Followed Hyperlink" xfId="903" builtinId="9" hidden="1"/>
    <cellStyle name="Followed Hyperlink" xfId="905" builtinId="9" hidden="1"/>
    <cellStyle name="Followed Hyperlink" xfId="906" builtinId="9" hidden="1"/>
    <cellStyle name="Followed Hyperlink" xfId="907" builtinId="9" hidden="1"/>
    <cellStyle name="Followed Hyperlink" xfId="909" builtinId="9" hidden="1"/>
    <cellStyle name="Followed Hyperlink" xfId="911" builtinId="9" hidden="1"/>
    <cellStyle name="Followed Hyperlink" xfId="912" builtinId="9" hidden="1"/>
    <cellStyle name="Followed Hyperlink" xfId="914" builtinId="9" hidden="1"/>
    <cellStyle name="Followed Hyperlink" xfId="915" builtinId="9" hidden="1"/>
    <cellStyle name="Followed Hyperlink" xfId="916" builtinId="9" hidden="1"/>
    <cellStyle name="Followed Hyperlink" xfId="919" builtinId="9" hidden="1"/>
    <cellStyle name="Followed Hyperlink" xfId="920" builtinId="9" hidden="1"/>
    <cellStyle name="Followed Hyperlink" xfId="921" builtinId="9" hidden="1"/>
    <cellStyle name="Followed Hyperlink" xfId="923" builtinId="9" hidden="1"/>
    <cellStyle name="Followed Hyperlink" xfId="924" builtinId="9" hidden="1"/>
    <cellStyle name="Followed Hyperlink" xfId="925" builtinId="9" hidden="1"/>
    <cellStyle name="Followed Hyperlink" xfId="928" builtinId="9" hidden="1"/>
    <cellStyle name="Followed Hyperlink" xfId="929" builtinId="9" hidden="1"/>
    <cellStyle name="Followed Hyperlink" xfId="930" builtinId="9" hidden="1"/>
    <cellStyle name="Followed Hyperlink" xfId="932" builtinId="9" hidden="1"/>
    <cellStyle name="Followed Hyperlink" xfId="933" builtinId="9" hidden="1"/>
    <cellStyle name="Followed Hyperlink" xfId="935" builtinId="9" hidden="1"/>
    <cellStyle name="Followed Hyperlink" xfId="937" builtinId="9" hidden="1"/>
    <cellStyle name="Followed Hyperlink" xfId="934" builtinId="9" hidden="1"/>
    <cellStyle name="Followed Hyperlink" xfId="926" builtinId="9" hidden="1"/>
    <cellStyle name="Followed Hyperlink" xfId="910" builtinId="9" hidden="1"/>
    <cellStyle name="Followed Hyperlink" xfId="902" builtinId="9" hidden="1"/>
    <cellStyle name="Followed Hyperlink" xfId="894" builtinId="9" hidden="1"/>
    <cellStyle name="Followed Hyperlink" xfId="873" builtinId="9" hidden="1"/>
    <cellStyle name="Followed Hyperlink" xfId="874" builtinId="9" hidden="1"/>
    <cellStyle name="Followed Hyperlink" xfId="875" builtinId="9" hidden="1"/>
    <cellStyle name="Followed Hyperlink" xfId="877" builtinId="9" hidden="1"/>
    <cellStyle name="Followed Hyperlink" xfId="879" builtinId="9" hidden="1"/>
    <cellStyle name="Followed Hyperlink" xfId="880" builtinId="9" hidden="1"/>
    <cellStyle name="Followed Hyperlink" xfId="882" builtinId="9" hidden="1"/>
    <cellStyle name="Followed Hyperlink" xfId="883" builtinId="9" hidden="1"/>
    <cellStyle name="Followed Hyperlink" xfId="884" builtinId="9" hidden="1"/>
    <cellStyle name="Followed Hyperlink" xfId="886" builtinId="9" hidden="1"/>
    <cellStyle name="Followed Hyperlink" xfId="887" builtinId="9" hidden="1"/>
    <cellStyle name="Followed Hyperlink" xfId="888" builtinId="9" hidden="1"/>
    <cellStyle name="Followed Hyperlink" xfId="890" builtinId="9" hidden="1"/>
    <cellStyle name="Followed Hyperlink" xfId="889" builtinId="9" hidden="1"/>
    <cellStyle name="Followed Hyperlink" xfId="885" builtinId="9" hidden="1"/>
    <cellStyle name="Followed Hyperlink" xfId="881" builtinId="9" hidden="1"/>
    <cellStyle name="Followed Hyperlink" xfId="876" builtinId="9" hidden="1"/>
    <cellStyle name="Followed Hyperlink" xfId="872" builtinId="9" hidden="1"/>
    <cellStyle name="Followed Hyperlink" xfId="918" builtinId="9" hidden="1"/>
    <cellStyle name="Followed Hyperlink" xfId="936" builtinId="9" hidden="1"/>
    <cellStyle name="Followed Hyperlink" xfId="931" builtinId="9" hidden="1"/>
    <cellStyle name="Followed Hyperlink" xfId="927" builtinId="9" hidden="1"/>
    <cellStyle name="Followed Hyperlink" xfId="922" builtinId="9" hidden="1"/>
    <cellStyle name="Followed Hyperlink" xfId="917" builtinId="9" hidden="1"/>
    <cellStyle name="Followed Hyperlink" xfId="913" builtinId="9" hidden="1"/>
    <cellStyle name="Followed Hyperlink" xfId="908" builtinId="9" hidden="1"/>
    <cellStyle name="Followed Hyperlink" xfId="904" builtinId="9" hidden="1"/>
    <cellStyle name="Followed Hyperlink" xfId="899" builtinId="9" hidden="1"/>
    <cellStyle name="Followed Hyperlink" xfId="895" builtinId="9" hidden="1"/>
    <cellStyle name="Followed Hyperlink" xfId="938" builtinId="9" hidden="1"/>
    <cellStyle name="Followed Hyperlink" xfId="954" builtinId="9" hidden="1"/>
    <cellStyle name="Followed Hyperlink" xfId="970" builtinId="9" hidden="1"/>
    <cellStyle name="Followed Hyperlink" xfId="986" builtinId="9" hidden="1"/>
    <cellStyle name="Followed Hyperlink" xfId="1002" builtinId="9" hidden="1"/>
    <cellStyle name="Followed Hyperlink" xfId="1018" builtinId="9" hidden="1"/>
    <cellStyle name="Followed Hyperlink" xfId="1034" builtinId="9" hidden="1"/>
    <cellStyle name="Followed Hyperlink" xfId="1057" builtinId="9" hidden="1"/>
    <cellStyle name="Followed Hyperlink" xfId="1089" builtinId="9" hidden="1"/>
    <cellStyle name="Followed Hyperlink" xfId="1121" builtinId="9" hidden="1"/>
    <cellStyle name="Followed Hyperlink" xfId="1153" builtinId="9" hidden="1"/>
    <cellStyle name="Followed Hyperlink" xfId="1157" builtinId="9" hidden="1"/>
    <cellStyle name="Followed Hyperlink" xfId="1147" builtinId="9" hidden="1"/>
    <cellStyle name="Followed Hyperlink" xfId="1135" builtinId="9" hidden="1"/>
    <cellStyle name="Followed Hyperlink" xfId="1125" builtinId="9" hidden="1"/>
    <cellStyle name="Followed Hyperlink" xfId="1115" builtinId="9" hidden="1"/>
    <cellStyle name="Followed Hyperlink" xfId="1103" builtinId="9" hidden="1"/>
    <cellStyle name="Followed Hyperlink" xfId="1093" builtinId="9" hidden="1"/>
    <cellStyle name="Followed Hyperlink" xfId="1083" builtinId="9" hidden="1"/>
    <cellStyle name="Followed Hyperlink" xfId="1071" builtinId="9" hidden="1"/>
    <cellStyle name="Followed Hyperlink" xfId="1061" builtinId="9" hidden="1"/>
    <cellStyle name="Followed Hyperlink" xfId="1051" builtinId="9" hidden="1"/>
    <cellStyle name="Followed Hyperlink" xfId="1041" builtinId="9" hidden="1"/>
    <cellStyle name="Followed Hyperlink" xfId="1036" builtinId="9" hidden="1"/>
    <cellStyle name="Followed Hyperlink" xfId="1031" builtinId="9" hidden="1"/>
    <cellStyle name="Followed Hyperlink" xfId="1025" builtinId="9" hidden="1"/>
    <cellStyle name="Followed Hyperlink" xfId="963" builtinId="9" hidden="1"/>
    <cellStyle name="Followed Hyperlink" xfId="964" builtinId="9" hidden="1"/>
    <cellStyle name="Followed Hyperlink" xfId="965" builtinId="9" hidden="1"/>
    <cellStyle name="Followed Hyperlink" xfId="968" builtinId="9" hidden="1"/>
    <cellStyle name="Followed Hyperlink" xfId="969" builtinId="9" hidden="1"/>
    <cellStyle name="Followed Hyperlink" xfId="971" builtinId="9" hidden="1"/>
    <cellStyle name="Followed Hyperlink" xfId="972" builtinId="9" hidden="1"/>
    <cellStyle name="Followed Hyperlink" xfId="973" builtinId="9" hidden="1"/>
    <cellStyle name="Followed Hyperlink" xfId="975" builtinId="9" hidden="1"/>
    <cellStyle name="Followed Hyperlink" xfId="976" builtinId="9" hidden="1"/>
    <cellStyle name="Followed Hyperlink" xfId="979" builtinId="9" hidden="1"/>
    <cellStyle name="Followed Hyperlink" xfId="980" builtinId="9" hidden="1"/>
    <cellStyle name="Followed Hyperlink" xfId="981" builtinId="9" hidden="1"/>
    <cellStyle name="Followed Hyperlink" xfId="983" builtinId="9" hidden="1"/>
    <cellStyle name="Followed Hyperlink" xfId="984" builtinId="9" hidden="1"/>
    <cellStyle name="Followed Hyperlink" xfId="985" builtinId="9" hidden="1"/>
    <cellStyle name="Followed Hyperlink" xfId="987" builtinId="9" hidden="1"/>
    <cellStyle name="Followed Hyperlink" xfId="989" builtinId="9" hidden="1"/>
    <cellStyle name="Followed Hyperlink" xfId="991" builtinId="9" hidden="1"/>
    <cellStyle name="Followed Hyperlink" xfId="992" builtinId="9" hidden="1"/>
    <cellStyle name="Followed Hyperlink" xfId="993" builtinId="9" hidden="1"/>
    <cellStyle name="Followed Hyperlink" xfId="995" builtinId="9" hidden="1"/>
    <cellStyle name="Followed Hyperlink" xfId="996" builtinId="9" hidden="1"/>
    <cellStyle name="Followed Hyperlink" xfId="997" builtinId="9" hidden="1"/>
    <cellStyle name="Followed Hyperlink" xfId="1000" builtinId="9" hidden="1"/>
    <cellStyle name="Followed Hyperlink" xfId="1001" builtinId="9" hidden="1"/>
    <cellStyle name="Followed Hyperlink" xfId="1003" builtinId="9" hidden="1"/>
    <cellStyle name="Followed Hyperlink" xfId="1004" builtinId="9" hidden="1"/>
    <cellStyle name="Followed Hyperlink" xfId="1005" builtinId="9" hidden="1"/>
    <cellStyle name="Followed Hyperlink" xfId="1007" builtinId="9" hidden="1"/>
    <cellStyle name="Followed Hyperlink" xfId="1008" builtinId="9" hidden="1"/>
    <cellStyle name="Followed Hyperlink" xfId="1011" builtinId="9" hidden="1"/>
    <cellStyle name="Followed Hyperlink" xfId="1012" builtinId="9" hidden="1"/>
    <cellStyle name="Followed Hyperlink" xfId="1013" builtinId="9" hidden="1"/>
    <cellStyle name="Followed Hyperlink" xfId="1015" builtinId="9" hidden="1"/>
    <cellStyle name="Followed Hyperlink" xfId="1016" builtinId="9" hidden="1"/>
    <cellStyle name="Followed Hyperlink" xfId="1017" builtinId="9" hidden="1"/>
    <cellStyle name="Followed Hyperlink" xfId="1019" builtinId="9" hidden="1"/>
    <cellStyle name="Followed Hyperlink" xfId="1021" builtinId="9" hidden="1"/>
    <cellStyle name="Followed Hyperlink" xfId="1023" builtinId="9" hidden="1"/>
    <cellStyle name="Followed Hyperlink" xfId="1024" builtinId="9" hidden="1"/>
    <cellStyle name="Followed Hyperlink" xfId="1020" builtinId="9" hidden="1"/>
    <cellStyle name="Followed Hyperlink" xfId="1009" builtinId="9" hidden="1"/>
    <cellStyle name="Followed Hyperlink" xfId="999" builtinId="9" hidden="1"/>
    <cellStyle name="Followed Hyperlink" xfId="988" builtinId="9" hidden="1"/>
    <cellStyle name="Followed Hyperlink" xfId="977" builtinId="9" hidden="1"/>
    <cellStyle name="Followed Hyperlink" xfId="967" builtinId="9" hidden="1"/>
    <cellStyle name="Followed Hyperlink" xfId="1165" builtinId="9" hidden="1"/>
    <cellStyle name="Followed Hyperlink" xfId="939" builtinId="9" hidden="1"/>
    <cellStyle name="Followed Hyperlink" xfId="940" builtinId="9" hidden="1"/>
    <cellStyle name="Followed Hyperlink" xfId="941" builtinId="9" hidden="1"/>
    <cellStyle name="Followed Hyperlink" xfId="943" builtinId="9" hidden="1"/>
    <cellStyle name="Followed Hyperlink" xfId="944" builtinId="9" hidden="1"/>
    <cellStyle name="Followed Hyperlink" xfId="947" builtinId="9" hidden="1"/>
    <cellStyle name="Followed Hyperlink" xfId="948" builtinId="9" hidden="1"/>
    <cellStyle name="Followed Hyperlink" xfId="949" builtinId="9" hidden="1"/>
    <cellStyle name="Followed Hyperlink" xfId="951" builtinId="9" hidden="1"/>
    <cellStyle name="Followed Hyperlink" xfId="952" builtinId="9" hidden="1"/>
    <cellStyle name="Followed Hyperlink" xfId="953" builtinId="9" hidden="1"/>
    <cellStyle name="Followed Hyperlink" xfId="955" builtinId="9" hidden="1"/>
    <cellStyle name="Followed Hyperlink" xfId="956" builtinId="9" hidden="1"/>
    <cellStyle name="Followed Hyperlink" xfId="957" builtinId="9" hidden="1"/>
    <cellStyle name="Followed Hyperlink" xfId="959" builtinId="9" hidden="1"/>
    <cellStyle name="Followed Hyperlink" xfId="960" builtinId="9" hidden="1"/>
    <cellStyle name="Followed Hyperlink" xfId="961" builtinId="9" hidden="1"/>
    <cellStyle name="Followed Hyperlink" xfId="945" builtinId="9" hidden="1"/>
    <cellStyle name="Followed Hyperlink" xfId="1197" builtinId="9" hidden="1"/>
    <cellStyle name="Followed Hyperlink" xfId="1193" builtinId="9" hidden="1"/>
    <cellStyle name="Followed Hyperlink" xfId="1189" builtinId="9" hidden="1"/>
    <cellStyle name="Followed Hyperlink" xfId="1185" builtinId="9" hidden="1"/>
    <cellStyle name="Followed Hyperlink" xfId="1181" builtinId="9" hidden="1"/>
    <cellStyle name="Followed Hyperlink" xfId="1177" builtinId="9" hidden="1"/>
    <cellStyle name="Followed Hyperlink" xfId="1173" builtinId="9" hidden="1"/>
    <cellStyle name="Followed Hyperlink" xfId="1169" builtinId="9" hidden="1"/>
    <cellStyle name="Followed Hyperlink" xfId="1179" builtinId="9" hidden="1"/>
    <cellStyle name="Followed Hyperlink" xfId="1183" builtinId="9" hidden="1"/>
    <cellStyle name="Followed Hyperlink" xfId="1187" builtinId="9" hidden="1"/>
    <cellStyle name="Followed Hyperlink" xfId="1195" builtinId="9" hidden="1"/>
    <cellStyle name="Followed Hyperlink" xfId="1191" builtinId="9" hidden="1"/>
    <cellStyle name="Followed Hyperlink" xfId="1171" builtinId="9" hidden="1"/>
    <cellStyle name="Followed Hyperlink" xfId="1175" builtinId="9" hidden="1"/>
    <cellStyle name="Followed Hyperlink" xfId="1167" builtinId="9" hidden="1"/>
    <cellStyle name="Good 2" xfId="217" xr:uid="{00000000-0005-0000-0000-0000E1010000}"/>
    <cellStyle name="Good 2 2" xfId="218" xr:uid="{00000000-0005-0000-0000-0000E2010000}"/>
    <cellStyle name="Good 3" xfId="219" xr:uid="{00000000-0005-0000-0000-0000E3010000}"/>
    <cellStyle name="Good 3 2" xfId="220" xr:uid="{00000000-0005-0000-0000-0000E4010000}"/>
    <cellStyle name="Good 4" xfId="221" xr:uid="{00000000-0005-0000-0000-0000E5010000}"/>
    <cellStyle name="Good 4 2" xfId="222" xr:uid="{00000000-0005-0000-0000-0000E6010000}"/>
    <cellStyle name="Good 5" xfId="223" xr:uid="{00000000-0005-0000-0000-0000E7010000}"/>
    <cellStyle name="Good 5 2" xfId="224" xr:uid="{00000000-0005-0000-0000-0000E8010000}"/>
    <cellStyle name="Good 6" xfId="225" xr:uid="{00000000-0005-0000-0000-0000E9010000}"/>
    <cellStyle name="Good 6 2" xfId="226" xr:uid="{00000000-0005-0000-0000-0000EA010000}"/>
    <cellStyle name="Heading 1 2" xfId="227" xr:uid="{00000000-0005-0000-0000-0000EB010000}"/>
    <cellStyle name="Heading 1 3" xfId="228" xr:uid="{00000000-0005-0000-0000-0000EC010000}"/>
    <cellStyle name="Heading 1 4" xfId="229" xr:uid="{00000000-0005-0000-0000-0000ED010000}"/>
    <cellStyle name="Heading 1 5" xfId="230" xr:uid="{00000000-0005-0000-0000-0000EE010000}"/>
    <cellStyle name="Heading 1 6" xfId="231" xr:uid="{00000000-0005-0000-0000-0000EF010000}"/>
    <cellStyle name="Heading 2 2" xfId="232" xr:uid="{00000000-0005-0000-0000-0000F0010000}"/>
    <cellStyle name="Heading 2 3" xfId="233" xr:uid="{00000000-0005-0000-0000-0000F1010000}"/>
    <cellStyle name="Heading 2 4" xfId="234" xr:uid="{00000000-0005-0000-0000-0000F2010000}"/>
    <cellStyle name="Heading 2 5" xfId="235" xr:uid="{00000000-0005-0000-0000-0000F3010000}"/>
    <cellStyle name="Heading 2 6" xfId="236" xr:uid="{00000000-0005-0000-0000-0000F4010000}"/>
    <cellStyle name="Heading 3 2" xfId="237" xr:uid="{00000000-0005-0000-0000-0000F5010000}"/>
    <cellStyle name="Heading 3 3" xfId="238" xr:uid="{00000000-0005-0000-0000-0000F6010000}"/>
    <cellStyle name="Heading 3 4" xfId="239" xr:uid="{00000000-0005-0000-0000-0000F7010000}"/>
    <cellStyle name="Heading 3 5" xfId="240" xr:uid="{00000000-0005-0000-0000-0000F8010000}"/>
    <cellStyle name="Heading 3 6" xfId="241" xr:uid="{00000000-0005-0000-0000-0000F9010000}"/>
    <cellStyle name="Heading 4 2" xfId="242" xr:uid="{00000000-0005-0000-0000-0000FA010000}"/>
    <cellStyle name="Heading 4 3" xfId="243" xr:uid="{00000000-0005-0000-0000-0000FB010000}"/>
    <cellStyle name="Heading 4 4" xfId="244" xr:uid="{00000000-0005-0000-0000-0000FC010000}"/>
    <cellStyle name="Heading 4 5" xfId="245" xr:uid="{00000000-0005-0000-0000-0000FD010000}"/>
    <cellStyle name="Heading 4 6" xfId="246" xr:uid="{00000000-0005-0000-0000-0000FE010000}"/>
    <cellStyle name="Hyperlink" xfId="1194" builtinId="8" hidden="1"/>
    <cellStyle name="Hyperlink" xfId="1196" builtinId="8" hidden="1"/>
    <cellStyle name="Hyperlink" xfId="1190" builtinId="8" hidden="1"/>
    <cellStyle name="Hyperlink" xfId="1158" builtinId="8" hidden="1"/>
    <cellStyle name="Hyperlink" xfId="1126" builtinId="8" hidden="1"/>
    <cellStyle name="Hyperlink" xfId="1080" builtinId="8" hidden="1"/>
    <cellStyle name="Hyperlink" xfId="1082" builtinId="8" hidden="1"/>
    <cellStyle name="Hyperlink" xfId="1084" builtinId="8" hidden="1"/>
    <cellStyle name="Hyperlink" xfId="1086" builtinId="8" hidden="1"/>
    <cellStyle name="Hyperlink" xfId="1088" builtinId="8" hidden="1"/>
    <cellStyle name="Hyperlink" xfId="1090" builtinId="8" hidden="1"/>
    <cellStyle name="Hyperlink" xfId="1092" builtinId="8" hidden="1"/>
    <cellStyle name="Hyperlink" xfId="1096" builtinId="8" hidden="1"/>
    <cellStyle name="Hyperlink" xfId="1098" builtinId="8" hidden="1"/>
    <cellStyle name="Hyperlink" xfId="1100" builtinId="8" hidden="1"/>
    <cellStyle name="Hyperlink" xfId="1102" builtinId="8" hidden="1"/>
    <cellStyle name="Hyperlink" xfId="1104" builtinId="8" hidden="1"/>
    <cellStyle name="Hyperlink" xfId="1106" builtinId="8" hidden="1"/>
    <cellStyle name="Hyperlink" xfId="1108" builtinId="8" hidden="1"/>
    <cellStyle name="Hyperlink" xfId="1110" builtinId="8" hidden="1"/>
    <cellStyle name="Hyperlink" xfId="1114" builtinId="8" hidden="1"/>
    <cellStyle name="Hyperlink" xfId="1094" builtinId="8" hidden="1"/>
    <cellStyle name="Hyperlink" xfId="1060" builtinId="8" hidden="1"/>
    <cellStyle name="Hyperlink" xfId="1062" builtinId="8" hidden="1"/>
    <cellStyle name="Hyperlink" xfId="1064" builtinId="8" hidden="1"/>
    <cellStyle name="Hyperlink" xfId="1066" builtinId="8" hidden="1"/>
    <cellStyle name="Hyperlink" xfId="1068" builtinId="8" hidden="1"/>
    <cellStyle name="Hyperlink" xfId="1070" builtinId="8" hidden="1"/>
    <cellStyle name="Hyperlink" xfId="1072" builtinId="8" hidden="1"/>
    <cellStyle name="Hyperlink" xfId="1074" builtinId="8" hidden="1"/>
    <cellStyle name="Hyperlink" xfId="1076" builtinId="8" hidden="1"/>
    <cellStyle name="Hyperlink" xfId="1052" builtinId="8" hidden="1"/>
    <cellStyle name="Hyperlink" xfId="1054" builtinId="8" hidden="1"/>
    <cellStyle name="Hyperlink" xfId="1056" builtinId="8" hidden="1"/>
    <cellStyle name="Hyperlink" xfId="1058" builtinId="8" hidden="1"/>
    <cellStyle name="Hyperlink" xfId="1050" builtinId="8" hidden="1"/>
    <cellStyle name="Hyperlink" xfId="1046" builtinId="8" hidden="1"/>
    <cellStyle name="Hyperlink" xfId="1044" builtinId="8" hidden="1"/>
    <cellStyle name="Hyperlink" xfId="1048" builtinId="8" hidden="1"/>
    <cellStyle name="Hyperlink" xfId="1112" builtinId="8" hidden="1"/>
    <cellStyle name="Hyperlink" xfId="1078" builtinId="8" hidden="1"/>
    <cellStyle name="Hyperlink" xfId="1152" builtinId="8" hidden="1"/>
    <cellStyle name="Hyperlink" xfId="1154" builtinId="8" hidden="1"/>
    <cellStyle name="Hyperlink" xfId="1156" builtinId="8" hidden="1"/>
    <cellStyle name="Hyperlink" xfId="1160" builtinId="8" hidden="1"/>
    <cellStyle name="Hyperlink" xfId="1162" builtinId="8" hidden="1"/>
    <cellStyle name="Hyperlink" xfId="1164" builtinId="8" hidden="1"/>
    <cellStyle name="Hyperlink" xfId="1166" builtinId="8" hidden="1"/>
    <cellStyle name="Hyperlink" xfId="1168" builtinId="8" hidden="1"/>
    <cellStyle name="Hyperlink" xfId="1172" builtinId="8" hidden="1"/>
    <cellStyle name="Hyperlink" xfId="1174" builtinId="8" hidden="1"/>
    <cellStyle name="Hyperlink" xfId="1176" builtinId="8" hidden="1"/>
    <cellStyle name="Hyperlink" xfId="1178" builtinId="8" hidden="1"/>
    <cellStyle name="Hyperlink" xfId="1180" builtinId="8" hidden="1"/>
    <cellStyle name="Hyperlink" xfId="1182" builtinId="8" hidden="1"/>
    <cellStyle name="Hyperlink" xfId="1184" builtinId="8" hidden="1"/>
    <cellStyle name="Hyperlink" xfId="1186" builtinId="8" hidden="1"/>
    <cellStyle name="Hyperlink" xfId="1188" builtinId="8" hidden="1"/>
    <cellStyle name="Hyperlink" xfId="1192" builtinId="8" hidden="1"/>
    <cellStyle name="Hyperlink" xfId="1170" builtinId="8" hidden="1"/>
    <cellStyle name="Hyperlink" xfId="1134" builtinId="8" hidden="1"/>
    <cellStyle name="Hyperlink" xfId="1136" builtinId="8" hidden="1"/>
    <cellStyle name="Hyperlink" xfId="1138" builtinId="8" hidden="1"/>
    <cellStyle name="Hyperlink" xfId="1140" builtinId="8" hidden="1"/>
    <cellStyle name="Hyperlink" xfId="1142" builtinId="8" hidden="1"/>
    <cellStyle name="Hyperlink" xfId="1144" builtinId="8" hidden="1"/>
    <cellStyle name="Hyperlink" xfId="1146" builtinId="8" hidden="1"/>
    <cellStyle name="Hyperlink" xfId="1148" builtinId="8" hidden="1"/>
    <cellStyle name="Hyperlink" xfId="1150" builtinId="8" hidden="1"/>
    <cellStyle name="Hyperlink" xfId="1124" builtinId="8" hidden="1"/>
    <cellStyle name="Hyperlink" xfId="1128" builtinId="8" hidden="1"/>
    <cellStyle name="Hyperlink" xfId="1130" builtinId="8" hidden="1"/>
    <cellStyle name="Hyperlink" xfId="1132" builtinId="8" hidden="1"/>
    <cellStyle name="Hyperlink" xfId="1120" builtinId="8" hidden="1"/>
    <cellStyle name="Hyperlink" xfId="1122" builtinId="8" hidden="1"/>
    <cellStyle name="Hyperlink" xfId="1118" builtinId="8" hidden="1"/>
    <cellStyle name="Hyperlink" xfId="1116" builtinId="8" hidden="1"/>
    <cellStyle name="Hyperlink 2" xfId="247" xr:uid="{00000000-0005-0000-0000-00004C020000}"/>
    <cellStyle name="Hyperlink 3" xfId="248" xr:uid="{00000000-0005-0000-0000-00004D020000}"/>
    <cellStyle name="Input 2" xfId="249" xr:uid="{00000000-0005-0000-0000-00004E020000}"/>
    <cellStyle name="Input 3" xfId="250" xr:uid="{00000000-0005-0000-0000-00004F020000}"/>
    <cellStyle name="Input 4" xfId="251" xr:uid="{00000000-0005-0000-0000-000050020000}"/>
    <cellStyle name="Input 5" xfId="252" xr:uid="{00000000-0005-0000-0000-000051020000}"/>
    <cellStyle name="Input 6" xfId="253" xr:uid="{00000000-0005-0000-0000-000052020000}"/>
    <cellStyle name="Linked Cell 2" xfId="254" xr:uid="{00000000-0005-0000-0000-000053020000}"/>
    <cellStyle name="Linked Cell 2 2" xfId="255" xr:uid="{00000000-0005-0000-0000-000054020000}"/>
    <cellStyle name="Linked Cell 3" xfId="256" xr:uid="{00000000-0005-0000-0000-000055020000}"/>
    <cellStyle name="Linked Cell 3 2" xfId="257" xr:uid="{00000000-0005-0000-0000-000056020000}"/>
    <cellStyle name="Linked Cell 4" xfId="258" xr:uid="{00000000-0005-0000-0000-000057020000}"/>
    <cellStyle name="Linked Cell 4 2" xfId="259" xr:uid="{00000000-0005-0000-0000-000058020000}"/>
    <cellStyle name="Linked Cell 5" xfId="260" xr:uid="{00000000-0005-0000-0000-000059020000}"/>
    <cellStyle name="Linked Cell 5 2" xfId="261" xr:uid="{00000000-0005-0000-0000-00005A020000}"/>
    <cellStyle name="Linked Cell 6" xfId="262" xr:uid="{00000000-0005-0000-0000-00005B020000}"/>
    <cellStyle name="Linked Cell 6 2" xfId="263" xr:uid="{00000000-0005-0000-0000-00005C020000}"/>
    <cellStyle name="My Normal" xfId="264" xr:uid="{00000000-0005-0000-0000-00005D020000}"/>
    <cellStyle name="Neutral 2" xfId="265" xr:uid="{00000000-0005-0000-0000-00005E020000}"/>
    <cellStyle name="Neutral 3" xfId="266" xr:uid="{00000000-0005-0000-0000-00005F020000}"/>
    <cellStyle name="Neutral 4" xfId="267" xr:uid="{00000000-0005-0000-0000-000060020000}"/>
    <cellStyle name="Neutral 5" xfId="268" xr:uid="{00000000-0005-0000-0000-000061020000}"/>
    <cellStyle name="Neutral 6" xfId="269" xr:uid="{00000000-0005-0000-0000-000062020000}"/>
    <cellStyle name="Normal" xfId="0" builtinId="0"/>
    <cellStyle name="Normal 10" xfId="270" xr:uid="{00000000-0005-0000-0000-000064020000}"/>
    <cellStyle name="Normal 10 2" xfId="271" xr:uid="{00000000-0005-0000-0000-000065020000}"/>
    <cellStyle name="Normal 10 3" xfId="272" xr:uid="{00000000-0005-0000-0000-000066020000}"/>
    <cellStyle name="Normal 10 4" xfId="273" xr:uid="{00000000-0005-0000-0000-000067020000}"/>
    <cellStyle name="Normal 10 5" xfId="274" xr:uid="{00000000-0005-0000-0000-000068020000}"/>
    <cellStyle name="Normal 100" xfId="275" xr:uid="{00000000-0005-0000-0000-000069020000}"/>
    <cellStyle name="Normal 100 2" xfId="276" xr:uid="{00000000-0005-0000-0000-00006A020000}"/>
    <cellStyle name="Normal 101" xfId="277" xr:uid="{00000000-0005-0000-0000-00006B020000}"/>
    <cellStyle name="Normal 101 2" xfId="278" xr:uid="{00000000-0005-0000-0000-00006C020000}"/>
    <cellStyle name="Normal 102" xfId="279" xr:uid="{00000000-0005-0000-0000-00006D020000}"/>
    <cellStyle name="Normal 102 2" xfId="280" xr:uid="{00000000-0005-0000-0000-00006E020000}"/>
    <cellStyle name="Normal 103" xfId="281" xr:uid="{00000000-0005-0000-0000-00006F020000}"/>
    <cellStyle name="Normal 103 2" xfId="282" xr:uid="{00000000-0005-0000-0000-000070020000}"/>
    <cellStyle name="Normal 104" xfId="283" xr:uid="{00000000-0005-0000-0000-000071020000}"/>
    <cellStyle name="Normal 104 2" xfId="284" xr:uid="{00000000-0005-0000-0000-000072020000}"/>
    <cellStyle name="Normal 105" xfId="285" xr:uid="{00000000-0005-0000-0000-000073020000}"/>
    <cellStyle name="Normal 105 2" xfId="286" xr:uid="{00000000-0005-0000-0000-000074020000}"/>
    <cellStyle name="Normal 106" xfId="287" xr:uid="{00000000-0005-0000-0000-000075020000}"/>
    <cellStyle name="Normal 106 2" xfId="288" xr:uid="{00000000-0005-0000-0000-000076020000}"/>
    <cellStyle name="Normal 107" xfId="289" xr:uid="{00000000-0005-0000-0000-000077020000}"/>
    <cellStyle name="Normal 107 2" xfId="290" xr:uid="{00000000-0005-0000-0000-000078020000}"/>
    <cellStyle name="Normal 108" xfId="291" xr:uid="{00000000-0005-0000-0000-000079020000}"/>
    <cellStyle name="Normal 108 2" xfId="292" xr:uid="{00000000-0005-0000-0000-00007A020000}"/>
    <cellStyle name="Normal 109" xfId="293" xr:uid="{00000000-0005-0000-0000-00007B020000}"/>
    <cellStyle name="Normal 109 2" xfId="294" xr:uid="{00000000-0005-0000-0000-00007C020000}"/>
    <cellStyle name="Normal 11" xfId="295" xr:uid="{00000000-0005-0000-0000-00007D020000}"/>
    <cellStyle name="Normal 11 2" xfId="296" xr:uid="{00000000-0005-0000-0000-00007E020000}"/>
    <cellStyle name="Normal 110" xfId="297" xr:uid="{00000000-0005-0000-0000-00007F020000}"/>
    <cellStyle name="Normal 110 2" xfId="298" xr:uid="{00000000-0005-0000-0000-000080020000}"/>
    <cellStyle name="Normal 111" xfId="299" xr:uid="{00000000-0005-0000-0000-000081020000}"/>
    <cellStyle name="Normal 111 2" xfId="300" xr:uid="{00000000-0005-0000-0000-000082020000}"/>
    <cellStyle name="Normal 112" xfId="301" xr:uid="{00000000-0005-0000-0000-000083020000}"/>
    <cellStyle name="Normal 112 2" xfId="302" xr:uid="{00000000-0005-0000-0000-000084020000}"/>
    <cellStyle name="Normal 113" xfId="303" xr:uid="{00000000-0005-0000-0000-000085020000}"/>
    <cellStyle name="Normal 113 2" xfId="304" xr:uid="{00000000-0005-0000-0000-000086020000}"/>
    <cellStyle name="Normal 114" xfId="305" xr:uid="{00000000-0005-0000-0000-000087020000}"/>
    <cellStyle name="Normal 114 2" xfId="306" xr:uid="{00000000-0005-0000-0000-000088020000}"/>
    <cellStyle name="Normal 115" xfId="307" xr:uid="{00000000-0005-0000-0000-000089020000}"/>
    <cellStyle name="Normal 115 2" xfId="308" xr:uid="{00000000-0005-0000-0000-00008A020000}"/>
    <cellStyle name="Normal 116" xfId="309" xr:uid="{00000000-0005-0000-0000-00008B020000}"/>
    <cellStyle name="Normal 116 2" xfId="310" xr:uid="{00000000-0005-0000-0000-00008C020000}"/>
    <cellStyle name="Normal 117" xfId="311" xr:uid="{00000000-0005-0000-0000-00008D020000}"/>
    <cellStyle name="Normal 117 2" xfId="312" xr:uid="{00000000-0005-0000-0000-00008E020000}"/>
    <cellStyle name="Normal 118" xfId="313" xr:uid="{00000000-0005-0000-0000-00008F020000}"/>
    <cellStyle name="Normal 118 2" xfId="314" xr:uid="{00000000-0005-0000-0000-000090020000}"/>
    <cellStyle name="Normal 119" xfId="315" xr:uid="{00000000-0005-0000-0000-000091020000}"/>
    <cellStyle name="Normal 119 2" xfId="316" xr:uid="{00000000-0005-0000-0000-000092020000}"/>
    <cellStyle name="Normal 12" xfId="317" xr:uid="{00000000-0005-0000-0000-000093020000}"/>
    <cellStyle name="Normal 12 2" xfId="318" xr:uid="{00000000-0005-0000-0000-000094020000}"/>
    <cellStyle name="Normal 12 3" xfId="319" xr:uid="{00000000-0005-0000-0000-000095020000}"/>
    <cellStyle name="Normal 12 4" xfId="320" xr:uid="{00000000-0005-0000-0000-000096020000}"/>
    <cellStyle name="Normal 12 5" xfId="321" xr:uid="{00000000-0005-0000-0000-000097020000}"/>
    <cellStyle name="Normal 120" xfId="322" xr:uid="{00000000-0005-0000-0000-000098020000}"/>
    <cellStyle name="Normal 120 2" xfId="323" xr:uid="{00000000-0005-0000-0000-000099020000}"/>
    <cellStyle name="Normal 121" xfId="324" xr:uid="{00000000-0005-0000-0000-00009A020000}"/>
    <cellStyle name="Normal 121 2" xfId="325" xr:uid="{00000000-0005-0000-0000-00009B020000}"/>
    <cellStyle name="Normal 122" xfId="326" xr:uid="{00000000-0005-0000-0000-00009C020000}"/>
    <cellStyle name="Normal 122 2" xfId="327" xr:uid="{00000000-0005-0000-0000-00009D020000}"/>
    <cellStyle name="Normal 123" xfId="328" xr:uid="{00000000-0005-0000-0000-00009E020000}"/>
    <cellStyle name="Normal 123 2" xfId="329" xr:uid="{00000000-0005-0000-0000-00009F020000}"/>
    <cellStyle name="Normal 124" xfId="330" xr:uid="{00000000-0005-0000-0000-0000A0020000}"/>
    <cellStyle name="Normal 124 2" xfId="331" xr:uid="{00000000-0005-0000-0000-0000A1020000}"/>
    <cellStyle name="Normal 125" xfId="332" xr:uid="{00000000-0005-0000-0000-0000A2020000}"/>
    <cellStyle name="Normal 125 2" xfId="333" xr:uid="{00000000-0005-0000-0000-0000A3020000}"/>
    <cellStyle name="Normal 126" xfId="334" xr:uid="{00000000-0005-0000-0000-0000A4020000}"/>
    <cellStyle name="Normal 126 2" xfId="335" xr:uid="{00000000-0005-0000-0000-0000A5020000}"/>
    <cellStyle name="Normal 127" xfId="336" xr:uid="{00000000-0005-0000-0000-0000A6020000}"/>
    <cellStyle name="Normal 127 2" xfId="337" xr:uid="{00000000-0005-0000-0000-0000A7020000}"/>
    <cellStyle name="Normal 128" xfId="338" xr:uid="{00000000-0005-0000-0000-0000A8020000}"/>
    <cellStyle name="Normal 128 2" xfId="339" xr:uid="{00000000-0005-0000-0000-0000A9020000}"/>
    <cellStyle name="Normal 129" xfId="340" xr:uid="{00000000-0005-0000-0000-0000AA020000}"/>
    <cellStyle name="Normal 129 2" xfId="341" xr:uid="{00000000-0005-0000-0000-0000AB020000}"/>
    <cellStyle name="Normal 13" xfId="342" xr:uid="{00000000-0005-0000-0000-0000AC020000}"/>
    <cellStyle name="Normal 13 2" xfId="343" xr:uid="{00000000-0005-0000-0000-0000AD020000}"/>
    <cellStyle name="Normal 13 3" xfId="344" xr:uid="{00000000-0005-0000-0000-0000AE020000}"/>
    <cellStyle name="Normal 13 4" xfId="345" xr:uid="{00000000-0005-0000-0000-0000AF020000}"/>
    <cellStyle name="Normal 13 5" xfId="346" xr:uid="{00000000-0005-0000-0000-0000B0020000}"/>
    <cellStyle name="Normal 130" xfId="347" xr:uid="{00000000-0005-0000-0000-0000B1020000}"/>
    <cellStyle name="Normal 130 2" xfId="348" xr:uid="{00000000-0005-0000-0000-0000B2020000}"/>
    <cellStyle name="Normal 131" xfId="349" xr:uid="{00000000-0005-0000-0000-0000B3020000}"/>
    <cellStyle name="Normal 131 2" xfId="350" xr:uid="{00000000-0005-0000-0000-0000B4020000}"/>
    <cellStyle name="Normal 132" xfId="351" xr:uid="{00000000-0005-0000-0000-0000B5020000}"/>
    <cellStyle name="Normal 132 2" xfId="352" xr:uid="{00000000-0005-0000-0000-0000B6020000}"/>
    <cellStyle name="Normal 133" xfId="353" xr:uid="{00000000-0005-0000-0000-0000B7020000}"/>
    <cellStyle name="Normal 133 2" xfId="354" xr:uid="{00000000-0005-0000-0000-0000B8020000}"/>
    <cellStyle name="Normal 134" xfId="355" xr:uid="{00000000-0005-0000-0000-0000B9020000}"/>
    <cellStyle name="Normal 134 2" xfId="356" xr:uid="{00000000-0005-0000-0000-0000BA020000}"/>
    <cellStyle name="Normal 135" xfId="357" xr:uid="{00000000-0005-0000-0000-0000BB020000}"/>
    <cellStyle name="Normal 135 2" xfId="358" xr:uid="{00000000-0005-0000-0000-0000BC020000}"/>
    <cellStyle name="Normal 136" xfId="359" xr:uid="{00000000-0005-0000-0000-0000BD020000}"/>
    <cellStyle name="Normal 136 2" xfId="360" xr:uid="{00000000-0005-0000-0000-0000BE020000}"/>
    <cellStyle name="Normal 137" xfId="361" xr:uid="{00000000-0005-0000-0000-0000BF020000}"/>
    <cellStyle name="Normal 137 2" xfId="362" xr:uid="{00000000-0005-0000-0000-0000C0020000}"/>
    <cellStyle name="Normal 138" xfId="363" xr:uid="{00000000-0005-0000-0000-0000C1020000}"/>
    <cellStyle name="Normal 138 2" xfId="364" xr:uid="{00000000-0005-0000-0000-0000C2020000}"/>
    <cellStyle name="Normal 139" xfId="365" xr:uid="{00000000-0005-0000-0000-0000C3020000}"/>
    <cellStyle name="Normal 139 2" xfId="366" xr:uid="{00000000-0005-0000-0000-0000C4020000}"/>
    <cellStyle name="Normal 14" xfId="367" xr:uid="{00000000-0005-0000-0000-0000C5020000}"/>
    <cellStyle name="Normal 14 2" xfId="368" xr:uid="{00000000-0005-0000-0000-0000C6020000}"/>
    <cellStyle name="Normal 14 3" xfId="369" xr:uid="{00000000-0005-0000-0000-0000C7020000}"/>
    <cellStyle name="Normal 14 4" xfId="370" xr:uid="{00000000-0005-0000-0000-0000C8020000}"/>
    <cellStyle name="Normal 14 5" xfId="371" xr:uid="{00000000-0005-0000-0000-0000C9020000}"/>
    <cellStyle name="Normal 140" xfId="372" xr:uid="{00000000-0005-0000-0000-0000CA020000}"/>
    <cellStyle name="Normal 140 2" xfId="373" xr:uid="{00000000-0005-0000-0000-0000CB020000}"/>
    <cellStyle name="Normal 141" xfId="374" xr:uid="{00000000-0005-0000-0000-0000CC020000}"/>
    <cellStyle name="Normal 141 2" xfId="375" xr:uid="{00000000-0005-0000-0000-0000CD020000}"/>
    <cellStyle name="Normal 142" xfId="376" xr:uid="{00000000-0005-0000-0000-0000CE020000}"/>
    <cellStyle name="Normal 142 2" xfId="377" xr:uid="{00000000-0005-0000-0000-0000CF020000}"/>
    <cellStyle name="Normal 143" xfId="378" xr:uid="{00000000-0005-0000-0000-0000D0020000}"/>
    <cellStyle name="Normal 143 2" xfId="379" xr:uid="{00000000-0005-0000-0000-0000D1020000}"/>
    <cellStyle name="Normal 144" xfId="380" xr:uid="{00000000-0005-0000-0000-0000D2020000}"/>
    <cellStyle name="Normal 144 2" xfId="381" xr:uid="{00000000-0005-0000-0000-0000D3020000}"/>
    <cellStyle name="Normal 145" xfId="382" xr:uid="{00000000-0005-0000-0000-0000D4020000}"/>
    <cellStyle name="Normal 145 2" xfId="383" xr:uid="{00000000-0005-0000-0000-0000D5020000}"/>
    <cellStyle name="Normal 146" xfId="384" xr:uid="{00000000-0005-0000-0000-0000D6020000}"/>
    <cellStyle name="Normal 146 2" xfId="385" xr:uid="{00000000-0005-0000-0000-0000D7020000}"/>
    <cellStyle name="Normal 147" xfId="386" xr:uid="{00000000-0005-0000-0000-0000D8020000}"/>
    <cellStyle name="Normal 147 2" xfId="387" xr:uid="{00000000-0005-0000-0000-0000D9020000}"/>
    <cellStyle name="Normal 148" xfId="388" xr:uid="{00000000-0005-0000-0000-0000DA020000}"/>
    <cellStyle name="Normal 148 2" xfId="389" xr:uid="{00000000-0005-0000-0000-0000DB020000}"/>
    <cellStyle name="Normal 149" xfId="390" xr:uid="{00000000-0005-0000-0000-0000DC020000}"/>
    <cellStyle name="Normal 149 2" xfId="391" xr:uid="{00000000-0005-0000-0000-0000DD020000}"/>
    <cellStyle name="Normal 15" xfId="392" xr:uid="{00000000-0005-0000-0000-0000DE020000}"/>
    <cellStyle name="Normal 15 2" xfId="393" xr:uid="{00000000-0005-0000-0000-0000DF020000}"/>
    <cellStyle name="Normal 15 3" xfId="394" xr:uid="{00000000-0005-0000-0000-0000E0020000}"/>
    <cellStyle name="Normal 15 4" xfId="395" xr:uid="{00000000-0005-0000-0000-0000E1020000}"/>
    <cellStyle name="Normal 15 5" xfId="396" xr:uid="{00000000-0005-0000-0000-0000E2020000}"/>
    <cellStyle name="Normal 150" xfId="397" xr:uid="{00000000-0005-0000-0000-0000E3020000}"/>
    <cellStyle name="Normal 150 2" xfId="398" xr:uid="{00000000-0005-0000-0000-0000E4020000}"/>
    <cellStyle name="Normal 151" xfId="399" xr:uid="{00000000-0005-0000-0000-0000E5020000}"/>
    <cellStyle name="Normal 151 2" xfId="400" xr:uid="{00000000-0005-0000-0000-0000E6020000}"/>
    <cellStyle name="Normal 152" xfId="401" xr:uid="{00000000-0005-0000-0000-0000E7020000}"/>
    <cellStyle name="Normal 152 2" xfId="402" xr:uid="{00000000-0005-0000-0000-0000E8020000}"/>
    <cellStyle name="Normal 153" xfId="403" xr:uid="{00000000-0005-0000-0000-0000E9020000}"/>
    <cellStyle name="Normal 153 2" xfId="404" xr:uid="{00000000-0005-0000-0000-0000EA020000}"/>
    <cellStyle name="Normal 154" xfId="405" xr:uid="{00000000-0005-0000-0000-0000EB020000}"/>
    <cellStyle name="Normal 154 2" xfId="406" xr:uid="{00000000-0005-0000-0000-0000EC020000}"/>
    <cellStyle name="Normal 155" xfId="407" xr:uid="{00000000-0005-0000-0000-0000ED020000}"/>
    <cellStyle name="Normal 155 2" xfId="408" xr:uid="{00000000-0005-0000-0000-0000EE020000}"/>
    <cellStyle name="Normal 156" xfId="409" xr:uid="{00000000-0005-0000-0000-0000EF020000}"/>
    <cellStyle name="Normal 156 2" xfId="410" xr:uid="{00000000-0005-0000-0000-0000F0020000}"/>
    <cellStyle name="Normal 157" xfId="411" xr:uid="{00000000-0005-0000-0000-0000F1020000}"/>
    <cellStyle name="Normal 157 2" xfId="412" xr:uid="{00000000-0005-0000-0000-0000F2020000}"/>
    <cellStyle name="Normal 158" xfId="413" xr:uid="{00000000-0005-0000-0000-0000F3020000}"/>
    <cellStyle name="Normal 158 2" xfId="414" xr:uid="{00000000-0005-0000-0000-0000F4020000}"/>
    <cellStyle name="Normal 159" xfId="415" xr:uid="{00000000-0005-0000-0000-0000F5020000}"/>
    <cellStyle name="Normal 159 2" xfId="416" xr:uid="{00000000-0005-0000-0000-0000F6020000}"/>
    <cellStyle name="Normal 16" xfId="417" xr:uid="{00000000-0005-0000-0000-0000F7020000}"/>
    <cellStyle name="Normal 16 2" xfId="418" xr:uid="{00000000-0005-0000-0000-0000F8020000}"/>
    <cellStyle name="Normal 160" xfId="419" xr:uid="{00000000-0005-0000-0000-0000F9020000}"/>
    <cellStyle name="Normal 160 2" xfId="420" xr:uid="{00000000-0005-0000-0000-0000FA020000}"/>
    <cellStyle name="Normal 161" xfId="421" xr:uid="{00000000-0005-0000-0000-0000FB020000}"/>
    <cellStyle name="Normal 161 2" xfId="422" xr:uid="{00000000-0005-0000-0000-0000FC020000}"/>
    <cellStyle name="Normal 162" xfId="423" xr:uid="{00000000-0005-0000-0000-0000FD020000}"/>
    <cellStyle name="Normal 162 2" xfId="424" xr:uid="{00000000-0005-0000-0000-0000FE020000}"/>
    <cellStyle name="Normal 163" xfId="425" xr:uid="{00000000-0005-0000-0000-0000FF020000}"/>
    <cellStyle name="Normal 163 2" xfId="426" xr:uid="{00000000-0005-0000-0000-000000030000}"/>
    <cellStyle name="Normal 164" xfId="427" xr:uid="{00000000-0005-0000-0000-000001030000}"/>
    <cellStyle name="Normal 164 2" xfId="428" xr:uid="{00000000-0005-0000-0000-000002030000}"/>
    <cellStyle name="Normal 165" xfId="429" xr:uid="{00000000-0005-0000-0000-000003030000}"/>
    <cellStyle name="Normal 165 2" xfId="430" xr:uid="{00000000-0005-0000-0000-000004030000}"/>
    <cellStyle name="Normal 166" xfId="431" xr:uid="{00000000-0005-0000-0000-000005030000}"/>
    <cellStyle name="Normal 166 2" xfId="432" xr:uid="{00000000-0005-0000-0000-000006030000}"/>
    <cellStyle name="Normal 167" xfId="433" xr:uid="{00000000-0005-0000-0000-000007030000}"/>
    <cellStyle name="Normal 167 2" xfId="434" xr:uid="{00000000-0005-0000-0000-000008030000}"/>
    <cellStyle name="Normal 168" xfId="435" xr:uid="{00000000-0005-0000-0000-000009030000}"/>
    <cellStyle name="Normal 168 2" xfId="436" xr:uid="{00000000-0005-0000-0000-00000A030000}"/>
    <cellStyle name="Normal 169" xfId="437" xr:uid="{00000000-0005-0000-0000-00000B030000}"/>
    <cellStyle name="Normal 169 2" xfId="438" xr:uid="{00000000-0005-0000-0000-00000C030000}"/>
    <cellStyle name="Normal 17" xfId="439" xr:uid="{00000000-0005-0000-0000-00000D030000}"/>
    <cellStyle name="Normal 17 2" xfId="440" xr:uid="{00000000-0005-0000-0000-00000E030000}"/>
    <cellStyle name="Normal 170" xfId="441" xr:uid="{00000000-0005-0000-0000-00000F030000}"/>
    <cellStyle name="Normal 170 2" xfId="442" xr:uid="{00000000-0005-0000-0000-000010030000}"/>
    <cellStyle name="Normal 171" xfId="443" xr:uid="{00000000-0005-0000-0000-000011030000}"/>
    <cellStyle name="Normal 171 2" xfId="444" xr:uid="{00000000-0005-0000-0000-000012030000}"/>
    <cellStyle name="Normal 172" xfId="445" xr:uid="{00000000-0005-0000-0000-000013030000}"/>
    <cellStyle name="Normal 172 2" xfId="446" xr:uid="{00000000-0005-0000-0000-000014030000}"/>
    <cellStyle name="Normal 173" xfId="447" xr:uid="{00000000-0005-0000-0000-000015030000}"/>
    <cellStyle name="Normal 173 2" xfId="448" xr:uid="{00000000-0005-0000-0000-000016030000}"/>
    <cellStyle name="Normal 174" xfId="449" xr:uid="{00000000-0005-0000-0000-000017030000}"/>
    <cellStyle name="Normal 174 2" xfId="450" xr:uid="{00000000-0005-0000-0000-000018030000}"/>
    <cellStyle name="Normal 175" xfId="451" xr:uid="{00000000-0005-0000-0000-000019030000}"/>
    <cellStyle name="Normal 175 2" xfId="452" xr:uid="{00000000-0005-0000-0000-00001A030000}"/>
    <cellStyle name="Normal 176" xfId="453" xr:uid="{00000000-0005-0000-0000-00001B030000}"/>
    <cellStyle name="Normal 176 2" xfId="454" xr:uid="{00000000-0005-0000-0000-00001C030000}"/>
    <cellStyle name="Normal 177" xfId="455" xr:uid="{00000000-0005-0000-0000-00001D030000}"/>
    <cellStyle name="Normal 177 2" xfId="456" xr:uid="{00000000-0005-0000-0000-00001E030000}"/>
    <cellStyle name="Normal 178" xfId="457" xr:uid="{00000000-0005-0000-0000-00001F030000}"/>
    <cellStyle name="Normal 178 2" xfId="458" xr:uid="{00000000-0005-0000-0000-000020030000}"/>
    <cellStyle name="Normal 179" xfId="459" xr:uid="{00000000-0005-0000-0000-000021030000}"/>
    <cellStyle name="Normal 179 2" xfId="460" xr:uid="{00000000-0005-0000-0000-000022030000}"/>
    <cellStyle name="Normal 18" xfId="461" xr:uid="{00000000-0005-0000-0000-000023030000}"/>
    <cellStyle name="Normal 18 2" xfId="462" xr:uid="{00000000-0005-0000-0000-000024030000}"/>
    <cellStyle name="Normal 18 3" xfId="463" xr:uid="{00000000-0005-0000-0000-000025030000}"/>
    <cellStyle name="Normal 18 4" xfId="464" xr:uid="{00000000-0005-0000-0000-000026030000}"/>
    <cellStyle name="Normal 18 5" xfId="465" xr:uid="{00000000-0005-0000-0000-000027030000}"/>
    <cellStyle name="Normal 180" xfId="466" xr:uid="{00000000-0005-0000-0000-000028030000}"/>
    <cellStyle name="Normal 180 2" xfId="467" xr:uid="{00000000-0005-0000-0000-000029030000}"/>
    <cellStyle name="Normal 181" xfId="468" xr:uid="{00000000-0005-0000-0000-00002A030000}"/>
    <cellStyle name="Normal 181 2" xfId="469" xr:uid="{00000000-0005-0000-0000-00002B030000}"/>
    <cellStyle name="Normal 182" xfId="470" xr:uid="{00000000-0005-0000-0000-00002C030000}"/>
    <cellStyle name="Normal 182 2" xfId="471" xr:uid="{00000000-0005-0000-0000-00002D030000}"/>
    <cellStyle name="Normal 183" xfId="472" xr:uid="{00000000-0005-0000-0000-00002E030000}"/>
    <cellStyle name="Normal 183 2" xfId="473" xr:uid="{00000000-0005-0000-0000-00002F030000}"/>
    <cellStyle name="Normal 184" xfId="474" xr:uid="{00000000-0005-0000-0000-000030030000}"/>
    <cellStyle name="Normal 184 2" xfId="475" xr:uid="{00000000-0005-0000-0000-000031030000}"/>
    <cellStyle name="Normal 185" xfId="476" xr:uid="{00000000-0005-0000-0000-000032030000}"/>
    <cellStyle name="Normal 185 2" xfId="477" xr:uid="{00000000-0005-0000-0000-000033030000}"/>
    <cellStyle name="Normal 186" xfId="478" xr:uid="{00000000-0005-0000-0000-000034030000}"/>
    <cellStyle name="Normal 186 2" xfId="479" xr:uid="{00000000-0005-0000-0000-000035030000}"/>
    <cellStyle name="Normal 187" xfId="480" xr:uid="{00000000-0005-0000-0000-000036030000}"/>
    <cellStyle name="Normal 187 2" xfId="481" xr:uid="{00000000-0005-0000-0000-000037030000}"/>
    <cellStyle name="Normal 188" xfId="482" xr:uid="{00000000-0005-0000-0000-000038030000}"/>
    <cellStyle name="Normal 188 2" xfId="483" xr:uid="{00000000-0005-0000-0000-000039030000}"/>
    <cellStyle name="Normal 189" xfId="484" xr:uid="{00000000-0005-0000-0000-00003A030000}"/>
    <cellStyle name="Normal 189 2" xfId="485" xr:uid="{00000000-0005-0000-0000-00003B030000}"/>
    <cellStyle name="Normal 19" xfId="486" xr:uid="{00000000-0005-0000-0000-00003C030000}"/>
    <cellStyle name="Normal 19 2" xfId="487" xr:uid="{00000000-0005-0000-0000-00003D030000}"/>
    <cellStyle name="Normal 190" xfId="488" xr:uid="{00000000-0005-0000-0000-00003E030000}"/>
    <cellStyle name="Normal 190 2" xfId="489" xr:uid="{00000000-0005-0000-0000-00003F030000}"/>
    <cellStyle name="Normal 191" xfId="490" xr:uid="{00000000-0005-0000-0000-000040030000}"/>
    <cellStyle name="Normal 191 2" xfId="491" xr:uid="{00000000-0005-0000-0000-000041030000}"/>
    <cellStyle name="Normal 192" xfId="492" xr:uid="{00000000-0005-0000-0000-000042030000}"/>
    <cellStyle name="Normal 192 2" xfId="493" xr:uid="{00000000-0005-0000-0000-000043030000}"/>
    <cellStyle name="Normal 193" xfId="494" xr:uid="{00000000-0005-0000-0000-000044030000}"/>
    <cellStyle name="Normal 193 2" xfId="495" xr:uid="{00000000-0005-0000-0000-000045030000}"/>
    <cellStyle name="Normal 194" xfId="496" xr:uid="{00000000-0005-0000-0000-000046030000}"/>
    <cellStyle name="Normal 194 2" xfId="497" xr:uid="{00000000-0005-0000-0000-000047030000}"/>
    <cellStyle name="Normal 195" xfId="498" xr:uid="{00000000-0005-0000-0000-000048030000}"/>
    <cellStyle name="Normal 195 2" xfId="499" xr:uid="{00000000-0005-0000-0000-000049030000}"/>
    <cellStyle name="Normal 196" xfId="500" xr:uid="{00000000-0005-0000-0000-00004A030000}"/>
    <cellStyle name="Normal 196 2" xfId="501" xr:uid="{00000000-0005-0000-0000-00004B030000}"/>
    <cellStyle name="Normal 197" xfId="502" xr:uid="{00000000-0005-0000-0000-00004C030000}"/>
    <cellStyle name="Normal 197 2" xfId="503" xr:uid="{00000000-0005-0000-0000-00004D030000}"/>
    <cellStyle name="Normal 198" xfId="504" xr:uid="{00000000-0005-0000-0000-00004E030000}"/>
    <cellStyle name="Normal 198 2" xfId="505" xr:uid="{00000000-0005-0000-0000-00004F030000}"/>
    <cellStyle name="Normal 199" xfId="506" xr:uid="{00000000-0005-0000-0000-000050030000}"/>
    <cellStyle name="Normal 199 2" xfId="507" xr:uid="{00000000-0005-0000-0000-000051030000}"/>
    <cellStyle name="Normal 2" xfId="508" xr:uid="{00000000-0005-0000-0000-000052030000}"/>
    <cellStyle name="Normal 2 2" xfId="509" xr:uid="{00000000-0005-0000-0000-000053030000}"/>
    <cellStyle name="Normal 2 2 2" xfId="510" xr:uid="{00000000-0005-0000-0000-000054030000}"/>
    <cellStyle name="Normal 2 2 2 50" xfId="511" xr:uid="{00000000-0005-0000-0000-000055030000}"/>
    <cellStyle name="Normal 2 2 3" xfId="512" xr:uid="{00000000-0005-0000-0000-000056030000}"/>
    <cellStyle name="Normal 2 2 76" xfId="513" xr:uid="{00000000-0005-0000-0000-000057030000}"/>
    <cellStyle name="Normal 2 3" xfId="514" xr:uid="{00000000-0005-0000-0000-000058030000}"/>
    <cellStyle name="Normal 20" xfId="515" xr:uid="{00000000-0005-0000-0000-000059030000}"/>
    <cellStyle name="Normal 20 2" xfId="516" xr:uid="{00000000-0005-0000-0000-00005A030000}"/>
    <cellStyle name="Normal 20 3" xfId="517" xr:uid="{00000000-0005-0000-0000-00005B030000}"/>
    <cellStyle name="Normal 20 4" xfId="518" xr:uid="{00000000-0005-0000-0000-00005C030000}"/>
    <cellStyle name="Normal 20 5" xfId="519" xr:uid="{00000000-0005-0000-0000-00005D030000}"/>
    <cellStyle name="Normal 200" xfId="520" xr:uid="{00000000-0005-0000-0000-00005E030000}"/>
    <cellStyle name="Normal 200 2" xfId="521" xr:uid="{00000000-0005-0000-0000-00005F030000}"/>
    <cellStyle name="Normal 201" xfId="522" xr:uid="{00000000-0005-0000-0000-000060030000}"/>
    <cellStyle name="Normal 201 2" xfId="523" xr:uid="{00000000-0005-0000-0000-000061030000}"/>
    <cellStyle name="Normal 202" xfId="524" xr:uid="{00000000-0005-0000-0000-000062030000}"/>
    <cellStyle name="Normal 202 2" xfId="525" xr:uid="{00000000-0005-0000-0000-000063030000}"/>
    <cellStyle name="Normal 203" xfId="526" xr:uid="{00000000-0005-0000-0000-000064030000}"/>
    <cellStyle name="Normal 203 2" xfId="527" xr:uid="{00000000-0005-0000-0000-000065030000}"/>
    <cellStyle name="Normal 204" xfId="528" xr:uid="{00000000-0005-0000-0000-000066030000}"/>
    <cellStyle name="Normal 204 2" xfId="529" xr:uid="{00000000-0005-0000-0000-000067030000}"/>
    <cellStyle name="Normal 205" xfId="530" xr:uid="{00000000-0005-0000-0000-000068030000}"/>
    <cellStyle name="Normal 205 2" xfId="531" xr:uid="{00000000-0005-0000-0000-000069030000}"/>
    <cellStyle name="Normal 206" xfId="532" xr:uid="{00000000-0005-0000-0000-00006A030000}"/>
    <cellStyle name="Normal 206 2" xfId="533" xr:uid="{00000000-0005-0000-0000-00006B030000}"/>
    <cellStyle name="Normal 207" xfId="534" xr:uid="{00000000-0005-0000-0000-00006C030000}"/>
    <cellStyle name="Normal 207 2" xfId="535" xr:uid="{00000000-0005-0000-0000-00006D030000}"/>
    <cellStyle name="Normal 208" xfId="536" xr:uid="{00000000-0005-0000-0000-00006E030000}"/>
    <cellStyle name="Normal 208 2" xfId="537" xr:uid="{00000000-0005-0000-0000-00006F030000}"/>
    <cellStyle name="Normal 209" xfId="538" xr:uid="{00000000-0005-0000-0000-000070030000}"/>
    <cellStyle name="Normal 209 2" xfId="539" xr:uid="{00000000-0005-0000-0000-000071030000}"/>
    <cellStyle name="Normal 21" xfId="540" xr:uid="{00000000-0005-0000-0000-000072030000}"/>
    <cellStyle name="Normal 21 2" xfId="541" xr:uid="{00000000-0005-0000-0000-000073030000}"/>
    <cellStyle name="Normal 21 3" xfId="542" xr:uid="{00000000-0005-0000-0000-000074030000}"/>
    <cellStyle name="Normal 21 4" xfId="543" xr:uid="{00000000-0005-0000-0000-000075030000}"/>
    <cellStyle name="Normal 21 5" xfId="544" xr:uid="{00000000-0005-0000-0000-000076030000}"/>
    <cellStyle name="Normal 210" xfId="545" xr:uid="{00000000-0005-0000-0000-000077030000}"/>
    <cellStyle name="Normal 210 2" xfId="546" xr:uid="{00000000-0005-0000-0000-000078030000}"/>
    <cellStyle name="Normal 211" xfId="547" xr:uid="{00000000-0005-0000-0000-000079030000}"/>
    <cellStyle name="Normal 211 2" xfId="548" xr:uid="{00000000-0005-0000-0000-00007A030000}"/>
    <cellStyle name="Normal 212" xfId="549" xr:uid="{00000000-0005-0000-0000-00007B030000}"/>
    <cellStyle name="Normal 212 2" xfId="550" xr:uid="{00000000-0005-0000-0000-00007C030000}"/>
    <cellStyle name="Normal 213" xfId="551" xr:uid="{00000000-0005-0000-0000-00007D030000}"/>
    <cellStyle name="Normal 213 2" xfId="552" xr:uid="{00000000-0005-0000-0000-00007E030000}"/>
    <cellStyle name="Normal 214" xfId="553" xr:uid="{00000000-0005-0000-0000-00007F030000}"/>
    <cellStyle name="Normal 214 2" xfId="554" xr:uid="{00000000-0005-0000-0000-000080030000}"/>
    <cellStyle name="Normal 215" xfId="555" xr:uid="{00000000-0005-0000-0000-000081030000}"/>
    <cellStyle name="Normal 215 2" xfId="556" xr:uid="{00000000-0005-0000-0000-000082030000}"/>
    <cellStyle name="Normal 216" xfId="557" xr:uid="{00000000-0005-0000-0000-000083030000}"/>
    <cellStyle name="Normal 216 2" xfId="558" xr:uid="{00000000-0005-0000-0000-000084030000}"/>
    <cellStyle name="Normal 217" xfId="559" xr:uid="{00000000-0005-0000-0000-000085030000}"/>
    <cellStyle name="Normal 217 2" xfId="560" xr:uid="{00000000-0005-0000-0000-000086030000}"/>
    <cellStyle name="Normal 218" xfId="561" xr:uid="{00000000-0005-0000-0000-000087030000}"/>
    <cellStyle name="Normal 218 2" xfId="562" xr:uid="{00000000-0005-0000-0000-000088030000}"/>
    <cellStyle name="Normal 219" xfId="563" xr:uid="{00000000-0005-0000-0000-000089030000}"/>
    <cellStyle name="Normal 219 2" xfId="564" xr:uid="{00000000-0005-0000-0000-00008A030000}"/>
    <cellStyle name="Normal 22" xfId="565" xr:uid="{00000000-0005-0000-0000-00008B030000}"/>
    <cellStyle name="Normal 22 2" xfId="566" xr:uid="{00000000-0005-0000-0000-00008C030000}"/>
    <cellStyle name="Normal 220" xfId="567" xr:uid="{00000000-0005-0000-0000-00008D030000}"/>
    <cellStyle name="Normal 220 2" xfId="568" xr:uid="{00000000-0005-0000-0000-00008E030000}"/>
    <cellStyle name="Normal 221" xfId="569" xr:uid="{00000000-0005-0000-0000-00008F030000}"/>
    <cellStyle name="Normal 221 2" xfId="570" xr:uid="{00000000-0005-0000-0000-000090030000}"/>
    <cellStyle name="Normal 222" xfId="571" xr:uid="{00000000-0005-0000-0000-000091030000}"/>
    <cellStyle name="Normal 222 2" xfId="572" xr:uid="{00000000-0005-0000-0000-000092030000}"/>
    <cellStyle name="Normal 223" xfId="573" xr:uid="{00000000-0005-0000-0000-000093030000}"/>
    <cellStyle name="Normal 223 2" xfId="574" xr:uid="{00000000-0005-0000-0000-000094030000}"/>
    <cellStyle name="Normal 224" xfId="575" xr:uid="{00000000-0005-0000-0000-000095030000}"/>
    <cellStyle name="Normal 224 2" xfId="576" xr:uid="{00000000-0005-0000-0000-000096030000}"/>
    <cellStyle name="Normal 225" xfId="577" xr:uid="{00000000-0005-0000-0000-000097030000}"/>
    <cellStyle name="Normal 225 2" xfId="578" xr:uid="{00000000-0005-0000-0000-000098030000}"/>
    <cellStyle name="Normal 226" xfId="579" xr:uid="{00000000-0005-0000-0000-000099030000}"/>
    <cellStyle name="Normal 226 2" xfId="580" xr:uid="{00000000-0005-0000-0000-00009A030000}"/>
    <cellStyle name="Normal 227" xfId="581" xr:uid="{00000000-0005-0000-0000-00009B030000}"/>
    <cellStyle name="Normal 227 2" xfId="582" xr:uid="{00000000-0005-0000-0000-00009C030000}"/>
    <cellStyle name="Normal 228" xfId="583" xr:uid="{00000000-0005-0000-0000-00009D030000}"/>
    <cellStyle name="Normal 228 2" xfId="584" xr:uid="{00000000-0005-0000-0000-00009E030000}"/>
    <cellStyle name="Normal 229" xfId="585" xr:uid="{00000000-0005-0000-0000-00009F030000}"/>
    <cellStyle name="Normal 229 2" xfId="586" xr:uid="{00000000-0005-0000-0000-0000A0030000}"/>
    <cellStyle name="Normal 23" xfId="587" xr:uid="{00000000-0005-0000-0000-0000A1030000}"/>
    <cellStyle name="Normal 23 2" xfId="588" xr:uid="{00000000-0005-0000-0000-0000A2030000}"/>
    <cellStyle name="Normal 23 3" xfId="589" xr:uid="{00000000-0005-0000-0000-0000A3030000}"/>
    <cellStyle name="Normal 23 4" xfId="590" xr:uid="{00000000-0005-0000-0000-0000A4030000}"/>
    <cellStyle name="Normal 23 5" xfId="591" xr:uid="{00000000-0005-0000-0000-0000A5030000}"/>
    <cellStyle name="Normal 230" xfId="592" xr:uid="{00000000-0005-0000-0000-0000A6030000}"/>
    <cellStyle name="Normal 230 2" xfId="593" xr:uid="{00000000-0005-0000-0000-0000A7030000}"/>
    <cellStyle name="Normal 231" xfId="594" xr:uid="{00000000-0005-0000-0000-0000A8030000}"/>
    <cellStyle name="Normal 231 2" xfId="595" xr:uid="{00000000-0005-0000-0000-0000A9030000}"/>
    <cellStyle name="Normal 232" xfId="596" xr:uid="{00000000-0005-0000-0000-0000AA030000}"/>
    <cellStyle name="Normal 232 2" xfId="597" xr:uid="{00000000-0005-0000-0000-0000AB030000}"/>
    <cellStyle name="Normal 233" xfId="598" xr:uid="{00000000-0005-0000-0000-0000AC030000}"/>
    <cellStyle name="Normal 233 2" xfId="599" xr:uid="{00000000-0005-0000-0000-0000AD030000}"/>
    <cellStyle name="Normal 234" xfId="600" xr:uid="{00000000-0005-0000-0000-0000AE030000}"/>
    <cellStyle name="Normal 234 2" xfId="601" xr:uid="{00000000-0005-0000-0000-0000AF030000}"/>
    <cellStyle name="Normal 235" xfId="602" xr:uid="{00000000-0005-0000-0000-0000B0030000}"/>
    <cellStyle name="Normal 235 2" xfId="603" xr:uid="{00000000-0005-0000-0000-0000B1030000}"/>
    <cellStyle name="Normal 236" xfId="604" xr:uid="{00000000-0005-0000-0000-0000B2030000}"/>
    <cellStyle name="Normal 236 2" xfId="605" xr:uid="{00000000-0005-0000-0000-0000B3030000}"/>
    <cellStyle name="Normal 237" xfId="606" xr:uid="{00000000-0005-0000-0000-0000B4030000}"/>
    <cellStyle name="Normal 237 2" xfId="607" xr:uid="{00000000-0005-0000-0000-0000B5030000}"/>
    <cellStyle name="Normal 238" xfId="608" xr:uid="{00000000-0005-0000-0000-0000B6030000}"/>
    <cellStyle name="Normal 238 2" xfId="609" xr:uid="{00000000-0005-0000-0000-0000B7030000}"/>
    <cellStyle name="Normal 239" xfId="610" xr:uid="{00000000-0005-0000-0000-0000B8030000}"/>
    <cellStyle name="Normal 239 2" xfId="611" xr:uid="{00000000-0005-0000-0000-0000B9030000}"/>
    <cellStyle name="Normal 24" xfId="612" xr:uid="{00000000-0005-0000-0000-0000BA030000}"/>
    <cellStyle name="Normal 24 2" xfId="613" xr:uid="{00000000-0005-0000-0000-0000BB030000}"/>
    <cellStyle name="Normal 240" xfId="614" xr:uid="{00000000-0005-0000-0000-0000BC030000}"/>
    <cellStyle name="Normal 240 2" xfId="615" xr:uid="{00000000-0005-0000-0000-0000BD030000}"/>
    <cellStyle name="Normal 241" xfId="616" xr:uid="{00000000-0005-0000-0000-0000BE030000}"/>
    <cellStyle name="Normal 241 2" xfId="617" xr:uid="{00000000-0005-0000-0000-0000BF030000}"/>
    <cellStyle name="Normal 242" xfId="618" xr:uid="{00000000-0005-0000-0000-0000C0030000}"/>
    <cellStyle name="Normal 242 2" xfId="619" xr:uid="{00000000-0005-0000-0000-0000C1030000}"/>
    <cellStyle name="Normal 243" xfId="620" xr:uid="{00000000-0005-0000-0000-0000C2030000}"/>
    <cellStyle name="Normal 243 2" xfId="621" xr:uid="{00000000-0005-0000-0000-0000C3030000}"/>
    <cellStyle name="Normal 244" xfId="622" xr:uid="{00000000-0005-0000-0000-0000C4030000}"/>
    <cellStyle name="Normal 244 2" xfId="623" xr:uid="{00000000-0005-0000-0000-0000C5030000}"/>
    <cellStyle name="Normal 245" xfId="624" xr:uid="{00000000-0005-0000-0000-0000C6030000}"/>
    <cellStyle name="Normal 245 2" xfId="625" xr:uid="{00000000-0005-0000-0000-0000C7030000}"/>
    <cellStyle name="Normal 246" xfId="626" xr:uid="{00000000-0005-0000-0000-0000C8030000}"/>
    <cellStyle name="Normal 246 2" xfId="627" xr:uid="{00000000-0005-0000-0000-0000C9030000}"/>
    <cellStyle name="Normal 247" xfId="628" xr:uid="{00000000-0005-0000-0000-0000CA030000}"/>
    <cellStyle name="Normal 247 2" xfId="629" xr:uid="{00000000-0005-0000-0000-0000CB030000}"/>
    <cellStyle name="Normal 248" xfId="630" xr:uid="{00000000-0005-0000-0000-0000CC030000}"/>
    <cellStyle name="Normal 248 2" xfId="631" xr:uid="{00000000-0005-0000-0000-0000CD030000}"/>
    <cellStyle name="Normal 249" xfId="632" xr:uid="{00000000-0005-0000-0000-0000CE030000}"/>
    <cellStyle name="Normal 249 2" xfId="633" xr:uid="{00000000-0005-0000-0000-0000CF030000}"/>
    <cellStyle name="Normal 25" xfId="634" xr:uid="{00000000-0005-0000-0000-0000D0030000}"/>
    <cellStyle name="Normal 25 2" xfId="635" xr:uid="{00000000-0005-0000-0000-0000D1030000}"/>
    <cellStyle name="Normal 250" xfId="636" xr:uid="{00000000-0005-0000-0000-0000D2030000}"/>
    <cellStyle name="Normal 250 2" xfId="637" xr:uid="{00000000-0005-0000-0000-0000D3030000}"/>
    <cellStyle name="Normal 251" xfId="638" xr:uid="{00000000-0005-0000-0000-0000D4030000}"/>
    <cellStyle name="Normal 251 2" xfId="639" xr:uid="{00000000-0005-0000-0000-0000D5030000}"/>
    <cellStyle name="Normal 252" xfId="640" xr:uid="{00000000-0005-0000-0000-0000D6030000}"/>
    <cellStyle name="Normal 252 2" xfId="641" xr:uid="{00000000-0005-0000-0000-0000D7030000}"/>
    <cellStyle name="Normal 253" xfId="642" xr:uid="{00000000-0005-0000-0000-0000D8030000}"/>
    <cellStyle name="Normal 253 2" xfId="643" xr:uid="{00000000-0005-0000-0000-0000D9030000}"/>
    <cellStyle name="Normal 254" xfId="644" xr:uid="{00000000-0005-0000-0000-0000DA030000}"/>
    <cellStyle name="Normal 254 2" xfId="645" xr:uid="{00000000-0005-0000-0000-0000DB030000}"/>
    <cellStyle name="Normal 255" xfId="646" xr:uid="{00000000-0005-0000-0000-0000DC030000}"/>
    <cellStyle name="Normal 255 2" xfId="647" xr:uid="{00000000-0005-0000-0000-0000DD030000}"/>
    <cellStyle name="Normal 256" xfId="648" xr:uid="{00000000-0005-0000-0000-0000DE030000}"/>
    <cellStyle name="Normal 256 2" xfId="649" xr:uid="{00000000-0005-0000-0000-0000DF030000}"/>
    <cellStyle name="Normal 257" xfId="650" xr:uid="{00000000-0005-0000-0000-0000E0030000}"/>
    <cellStyle name="Normal 257 2" xfId="651" xr:uid="{00000000-0005-0000-0000-0000E1030000}"/>
    <cellStyle name="Normal 257 3" xfId="1198" xr:uid="{0B8A943E-3DDE-49D5-BCDB-9924786B6C7B}"/>
    <cellStyle name="Normal 258" xfId="652" xr:uid="{00000000-0005-0000-0000-0000E2030000}"/>
    <cellStyle name="Normal 258 2" xfId="653" xr:uid="{00000000-0005-0000-0000-0000E3030000}"/>
    <cellStyle name="Normal 258 3" xfId="654" xr:uid="{00000000-0005-0000-0000-0000E4030000}"/>
    <cellStyle name="Normal 259" xfId="1199" xr:uid="{0D3A836F-64E2-425B-8AA6-154ACF62CC89}"/>
    <cellStyle name="Normal 26" xfId="655" xr:uid="{00000000-0005-0000-0000-0000E5030000}"/>
    <cellStyle name="Normal 26 2" xfId="656" xr:uid="{00000000-0005-0000-0000-0000E6030000}"/>
    <cellStyle name="Normal 27" xfId="657" xr:uid="{00000000-0005-0000-0000-0000E7030000}"/>
    <cellStyle name="Normal 27 2" xfId="658" xr:uid="{00000000-0005-0000-0000-0000E8030000}"/>
    <cellStyle name="Normal 28" xfId="659" xr:uid="{00000000-0005-0000-0000-0000E9030000}"/>
    <cellStyle name="Normal 28 2" xfId="660" xr:uid="{00000000-0005-0000-0000-0000EA030000}"/>
    <cellStyle name="Normal 28 3" xfId="661" xr:uid="{00000000-0005-0000-0000-0000EB030000}"/>
    <cellStyle name="Normal 28 4" xfId="662" xr:uid="{00000000-0005-0000-0000-0000EC030000}"/>
    <cellStyle name="Normal 28 5" xfId="663" xr:uid="{00000000-0005-0000-0000-0000ED030000}"/>
    <cellStyle name="Normal 29" xfId="664" xr:uid="{00000000-0005-0000-0000-0000EE030000}"/>
    <cellStyle name="Normal 29 2" xfId="665" xr:uid="{00000000-0005-0000-0000-0000EF030000}"/>
    <cellStyle name="Normal 29 3" xfId="666" xr:uid="{00000000-0005-0000-0000-0000F0030000}"/>
    <cellStyle name="Normal 29 4" xfId="667" xr:uid="{00000000-0005-0000-0000-0000F1030000}"/>
    <cellStyle name="Normal 29 5" xfId="668" xr:uid="{00000000-0005-0000-0000-0000F2030000}"/>
    <cellStyle name="Normal 3" xfId="669" xr:uid="{00000000-0005-0000-0000-0000F3030000}"/>
    <cellStyle name="Normal 3 2" xfId="670" xr:uid="{00000000-0005-0000-0000-0000F4030000}"/>
    <cellStyle name="Normal 3 3" xfId="671" xr:uid="{00000000-0005-0000-0000-0000F5030000}"/>
    <cellStyle name="Normal 3 4" xfId="672" xr:uid="{00000000-0005-0000-0000-0000F6030000}"/>
    <cellStyle name="Normal 3 5" xfId="673" xr:uid="{00000000-0005-0000-0000-0000F7030000}"/>
    <cellStyle name="Normal 3 6" xfId="674" xr:uid="{00000000-0005-0000-0000-0000F8030000}"/>
    <cellStyle name="Normal 30" xfId="675" xr:uid="{00000000-0005-0000-0000-0000F9030000}"/>
    <cellStyle name="Normal 30 2" xfId="676" xr:uid="{00000000-0005-0000-0000-0000FA030000}"/>
    <cellStyle name="Normal 31" xfId="677" xr:uid="{00000000-0005-0000-0000-0000FB030000}"/>
    <cellStyle name="Normal 31 2" xfId="678" xr:uid="{00000000-0005-0000-0000-0000FC030000}"/>
    <cellStyle name="Normal 32" xfId="679" xr:uid="{00000000-0005-0000-0000-0000FD030000}"/>
    <cellStyle name="Normal 32 2" xfId="680" xr:uid="{00000000-0005-0000-0000-0000FE030000}"/>
    <cellStyle name="Normal 33" xfId="681" xr:uid="{00000000-0005-0000-0000-0000FF030000}"/>
    <cellStyle name="Normal 33 2" xfId="682" xr:uid="{00000000-0005-0000-0000-000000040000}"/>
    <cellStyle name="Normal 34" xfId="683" xr:uid="{00000000-0005-0000-0000-000001040000}"/>
    <cellStyle name="Normal 34 2" xfId="684" xr:uid="{00000000-0005-0000-0000-000002040000}"/>
    <cellStyle name="Normal 35" xfId="685" xr:uid="{00000000-0005-0000-0000-000003040000}"/>
    <cellStyle name="Normal 35 2" xfId="686" xr:uid="{00000000-0005-0000-0000-000004040000}"/>
    <cellStyle name="Normal 36" xfId="687" xr:uid="{00000000-0005-0000-0000-000005040000}"/>
    <cellStyle name="Normal 36 2" xfId="688" xr:uid="{00000000-0005-0000-0000-000006040000}"/>
    <cellStyle name="Normal 37" xfId="689" xr:uid="{00000000-0005-0000-0000-000007040000}"/>
    <cellStyle name="Normal 37 2" xfId="690" xr:uid="{00000000-0005-0000-0000-000008040000}"/>
    <cellStyle name="Normal 38" xfId="691" xr:uid="{00000000-0005-0000-0000-000009040000}"/>
    <cellStyle name="Normal 38 2" xfId="692" xr:uid="{00000000-0005-0000-0000-00000A040000}"/>
    <cellStyle name="Normal 39" xfId="693" xr:uid="{00000000-0005-0000-0000-00000B040000}"/>
    <cellStyle name="Normal 39 2" xfId="694" xr:uid="{00000000-0005-0000-0000-00000C040000}"/>
    <cellStyle name="Normal 4" xfId="695" xr:uid="{00000000-0005-0000-0000-00000D040000}"/>
    <cellStyle name="Normal 4 2" xfId="696" xr:uid="{00000000-0005-0000-0000-00000E040000}"/>
    <cellStyle name="Normal 4 3" xfId="697" xr:uid="{00000000-0005-0000-0000-00000F040000}"/>
    <cellStyle name="Normal 4 4" xfId="698" xr:uid="{00000000-0005-0000-0000-000010040000}"/>
    <cellStyle name="Normal 40" xfId="699" xr:uid="{00000000-0005-0000-0000-000011040000}"/>
    <cellStyle name="Normal 40 2" xfId="700" xr:uid="{00000000-0005-0000-0000-000012040000}"/>
    <cellStyle name="Normal 41" xfId="701" xr:uid="{00000000-0005-0000-0000-000013040000}"/>
    <cellStyle name="Normal 41 2" xfId="702" xr:uid="{00000000-0005-0000-0000-000014040000}"/>
    <cellStyle name="Normal 42" xfId="703" xr:uid="{00000000-0005-0000-0000-000015040000}"/>
    <cellStyle name="Normal 42 2" xfId="704" xr:uid="{00000000-0005-0000-0000-000016040000}"/>
    <cellStyle name="Normal 43" xfId="705" xr:uid="{00000000-0005-0000-0000-000017040000}"/>
    <cellStyle name="Normal 43 2" xfId="706" xr:uid="{00000000-0005-0000-0000-000018040000}"/>
    <cellStyle name="Normal 44" xfId="707" xr:uid="{00000000-0005-0000-0000-000019040000}"/>
    <cellStyle name="Normal 44 2" xfId="708" xr:uid="{00000000-0005-0000-0000-00001A040000}"/>
    <cellStyle name="Normal 45" xfId="709" xr:uid="{00000000-0005-0000-0000-00001B040000}"/>
    <cellStyle name="Normal 45 2" xfId="710" xr:uid="{00000000-0005-0000-0000-00001C040000}"/>
    <cellStyle name="Normal 46" xfId="711" xr:uid="{00000000-0005-0000-0000-00001D040000}"/>
    <cellStyle name="Normal 46 2" xfId="712" xr:uid="{00000000-0005-0000-0000-00001E040000}"/>
    <cellStyle name="Normal 47" xfId="713" xr:uid="{00000000-0005-0000-0000-00001F040000}"/>
    <cellStyle name="Normal 47 2" xfId="714" xr:uid="{00000000-0005-0000-0000-000020040000}"/>
    <cellStyle name="Normal 48" xfId="715" xr:uid="{00000000-0005-0000-0000-000021040000}"/>
    <cellStyle name="Normal 48 2" xfId="716" xr:uid="{00000000-0005-0000-0000-000022040000}"/>
    <cellStyle name="Normal 49" xfId="717" xr:uid="{00000000-0005-0000-0000-000023040000}"/>
    <cellStyle name="Normal 49 2" xfId="718" xr:uid="{00000000-0005-0000-0000-000024040000}"/>
    <cellStyle name="Normal 5" xfId="719" xr:uid="{00000000-0005-0000-0000-000025040000}"/>
    <cellStyle name="Normal 50" xfId="720" xr:uid="{00000000-0005-0000-0000-000026040000}"/>
    <cellStyle name="Normal 50 2" xfId="721" xr:uid="{00000000-0005-0000-0000-000027040000}"/>
    <cellStyle name="Normal 51" xfId="722" xr:uid="{00000000-0005-0000-0000-000028040000}"/>
    <cellStyle name="Normal 51 2" xfId="723" xr:uid="{00000000-0005-0000-0000-000029040000}"/>
    <cellStyle name="Normal 52" xfId="724" xr:uid="{00000000-0005-0000-0000-00002A040000}"/>
    <cellStyle name="Normal 52 2" xfId="725" xr:uid="{00000000-0005-0000-0000-00002B040000}"/>
    <cellStyle name="Normal 53" xfId="726" xr:uid="{00000000-0005-0000-0000-00002C040000}"/>
    <cellStyle name="Normal 53 2" xfId="727" xr:uid="{00000000-0005-0000-0000-00002D040000}"/>
    <cellStyle name="Normal 54" xfId="728" xr:uid="{00000000-0005-0000-0000-00002E040000}"/>
    <cellStyle name="Normal 54 2" xfId="729" xr:uid="{00000000-0005-0000-0000-00002F040000}"/>
    <cellStyle name="Normal 55" xfId="730" xr:uid="{00000000-0005-0000-0000-000030040000}"/>
    <cellStyle name="Normal 55 2" xfId="731" xr:uid="{00000000-0005-0000-0000-000031040000}"/>
    <cellStyle name="Normal 56" xfId="732" xr:uid="{00000000-0005-0000-0000-000032040000}"/>
    <cellStyle name="Normal 56 2" xfId="733" xr:uid="{00000000-0005-0000-0000-000033040000}"/>
    <cellStyle name="Normal 57" xfId="734" xr:uid="{00000000-0005-0000-0000-000034040000}"/>
    <cellStyle name="Normal 57 2" xfId="735" xr:uid="{00000000-0005-0000-0000-000035040000}"/>
    <cellStyle name="Normal 58" xfId="736" xr:uid="{00000000-0005-0000-0000-000036040000}"/>
    <cellStyle name="Normal 58 2" xfId="737" xr:uid="{00000000-0005-0000-0000-000037040000}"/>
    <cellStyle name="Normal 59" xfId="738" xr:uid="{00000000-0005-0000-0000-000038040000}"/>
    <cellStyle name="Normal 59 2" xfId="739" xr:uid="{00000000-0005-0000-0000-000039040000}"/>
    <cellStyle name="Normal 6" xfId="740" xr:uid="{00000000-0005-0000-0000-00003A040000}"/>
    <cellStyle name="Normal 6 2" xfId="741" xr:uid="{00000000-0005-0000-0000-00003B040000}"/>
    <cellStyle name="Normal 60" xfId="742" xr:uid="{00000000-0005-0000-0000-00003C040000}"/>
    <cellStyle name="Normal 60 2" xfId="743" xr:uid="{00000000-0005-0000-0000-00003D040000}"/>
    <cellStyle name="Normal 61" xfId="744" xr:uid="{00000000-0005-0000-0000-00003E040000}"/>
    <cellStyle name="Normal 61 2" xfId="745" xr:uid="{00000000-0005-0000-0000-00003F040000}"/>
    <cellStyle name="Normal 62" xfId="746" xr:uid="{00000000-0005-0000-0000-000040040000}"/>
    <cellStyle name="Normal 62 2" xfId="747" xr:uid="{00000000-0005-0000-0000-000041040000}"/>
    <cellStyle name="Normal 63" xfId="748" xr:uid="{00000000-0005-0000-0000-000042040000}"/>
    <cellStyle name="Normal 63 2" xfId="749" xr:uid="{00000000-0005-0000-0000-000043040000}"/>
    <cellStyle name="Normal 64" xfId="750" xr:uid="{00000000-0005-0000-0000-000044040000}"/>
    <cellStyle name="Normal 64 2" xfId="751" xr:uid="{00000000-0005-0000-0000-000045040000}"/>
    <cellStyle name="Normal 65" xfId="752" xr:uid="{00000000-0005-0000-0000-000046040000}"/>
    <cellStyle name="Normal 65 2" xfId="753" xr:uid="{00000000-0005-0000-0000-000047040000}"/>
    <cellStyle name="Normal 66" xfId="754" xr:uid="{00000000-0005-0000-0000-000048040000}"/>
    <cellStyle name="Normal 66 2" xfId="755" xr:uid="{00000000-0005-0000-0000-000049040000}"/>
    <cellStyle name="Normal 67" xfId="756" xr:uid="{00000000-0005-0000-0000-00004A040000}"/>
    <cellStyle name="Normal 67 2" xfId="757" xr:uid="{00000000-0005-0000-0000-00004B040000}"/>
    <cellStyle name="Normal 68" xfId="758" xr:uid="{00000000-0005-0000-0000-00004C040000}"/>
    <cellStyle name="Normal 68 2" xfId="759" xr:uid="{00000000-0005-0000-0000-00004D040000}"/>
    <cellStyle name="Normal 69" xfId="760" xr:uid="{00000000-0005-0000-0000-00004E040000}"/>
    <cellStyle name="Normal 69 2" xfId="761" xr:uid="{00000000-0005-0000-0000-00004F040000}"/>
    <cellStyle name="Normal 7" xfId="762" xr:uid="{00000000-0005-0000-0000-000050040000}"/>
    <cellStyle name="Normal 7 2" xfId="763" xr:uid="{00000000-0005-0000-0000-000051040000}"/>
    <cellStyle name="Normal 7 3" xfId="764" xr:uid="{00000000-0005-0000-0000-000052040000}"/>
    <cellStyle name="Normal 7 4" xfId="765" xr:uid="{00000000-0005-0000-0000-000053040000}"/>
    <cellStyle name="Normal 7 5" xfId="766" xr:uid="{00000000-0005-0000-0000-000054040000}"/>
    <cellStyle name="Normal 70" xfId="767" xr:uid="{00000000-0005-0000-0000-000055040000}"/>
    <cellStyle name="Normal 70 2" xfId="768" xr:uid="{00000000-0005-0000-0000-000056040000}"/>
    <cellStyle name="Normal 71" xfId="769" xr:uid="{00000000-0005-0000-0000-000057040000}"/>
    <cellStyle name="Normal 71 2" xfId="770" xr:uid="{00000000-0005-0000-0000-000058040000}"/>
    <cellStyle name="Normal 72" xfId="771" xr:uid="{00000000-0005-0000-0000-000059040000}"/>
    <cellStyle name="Normal 72 2" xfId="772" xr:uid="{00000000-0005-0000-0000-00005A040000}"/>
    <cellStyle name="Normal 73" xfId="773" xr:uid="{00000000-0005-0000-0000-00005B040000}"/>
    <cellStyle name="Normal 73 2" xfId="774" xr:uid="{00000000-0005-0000-0000-00005C040000}"/>
    <cellStyle name="Normal 74" xfId="775" xr:uid="{00000000-0005-0000-0000-00005D040000}"/>
    <cellStyle name="Normal 74 2" xfId="776" xr:uid="{00000000-0005-0000-0000-00005E040000}"/>
    <cellStyle name="Normal 75" xfId="777" xr:uid="{00000000-0005-0000-0000-00005F040000}"/>
    <cellStyle name="Normal 75 2" xfId="778" xr:uid="{00000000-0005-0000-0000-000060040000}"/>
    <cellStyle name="Normal 76" xfId="779" xr:uid="{00000000-0005-0000-0000-000061040000}"/>
    <cellStyle name="Normal 76 2" xfId="780" xr:uid="{00000000-0005-0000-0000-000062040000}"/>
    <cellStyle name="Normal 77" xfId="781" xr:uid="{00000000-0005-0000-0000-000063040000}"/>
    <cellStyle name="Normal 77 2" xfId="782" xr:uid="{00000000-0005-0000-0000-000064040000}"/>
    <cellStyle name="Normal 78" xfId="783" xr:uid="{00000000-0005-0000-0000-000065040000}"/>
    <cellStyle name="Normal 78 2" xfId="784" xr:uid="{00000000-0005-0000-0000-000066040000}"/>
    <cellStyle name="Normal 79" xfId="785" xr:uid="{00000000-0005-0000-0000-000067040000}"/>
    <cellStyle name="Normal 79 2" xfId="786" xr:uid="{00000000-0005-0000-0000-000068040000}"/>
    <cellStyle name="Normal 8" xfId="787" xr:uid="{00000000-0005-0000-0000-000069040000}"/>
    <cellStyle name="Normal 80" xfId="788" xr:uid="{00000000-0005-0000-0000-00006A040000}"/>
    <cellStyle name="Normal 80 2" xfId="789" xr:uid="{00000000-0005-0000-0000-00006B040000}"/>
    <cellStyle name="Normal 81" xfId="790" xr:uid="{00000000-0005-0000-0000-00006C040000}"/>
    <cellStyle name="Normal 81 2" xfId="791" xr:uid="{00000000-0005-0000-0000-00006D040000}"/>
    <cellStyle name="Normal 82" xfId="792" xr:uid="{00000000-0005-0000-0000-00006E040000}"/>
    <cellStyle name="Normal 82 2" xfId="793" xr:uid="{00000000-0005-0000-0000-00006F040000}"/>
    <cellStyle name="Normal 83" xfId="794" xr:uid="{00000000-0005-0000-0000-000070040000}"/>
    <cellStyle name="Normal 83 2" xfId="795" xr:uid="{00000000-0005-0000-0000-000071040000}"/>
    <cellStyle name="Normal 84" xfId="796" xr:uid="{00000000-0005-0000-0000-000072040000}"/>
    <cellStyle name="Normal 84 2" xfId="797" xr:uid="{00000000-0005-0000-0000-000073040000}"/>
    <cellStyle name="Normal 85" xfId="798" xr:uid="{00000000-0005-0000-0000-000074040000}"/>
    <cellStyle name="Normal 85 2" xfId="799" xr:uid="{00000000-0005-0000-0000-000075040000}"/>
    <cellStyle name="Normal 86" xfId="800" xr:uid="{00000000-0005-0000-0000-000076040000}"/>
    <cellStyle name="Normal 86 2" xfId="801" xr:uid="{00000000-0005-0000-0000-000077040000}"/>
    <cellStyle name="Normal 87" xfId="802" xr:uid="{00000000-0005-0000-0000-000078040000}"/>
    <cellStyle name="Normal 87 2" xfId="803" xr:uid="{00000000-0005-0000-0000-000079040000}"/>
    <cellStyle name="Normal 88" xfId="804" xr:uid="{00000000-0005-0000-0000-00007A040000}"/>
    <cellStyle name="Normal 88 2" xfId="805" xr:uid="{00000000-0005-0000-0000-00007B040000}"/>
    <cellStyle name="Normal 89" xfId="806" xr:uid="{00000000-0005-0000-0000-00007C040000}"/>
    <cellStyle name="Normal 89 2" xfId="807" xr:uid="{00000000-0005-0000-0000-00007D040000}"/>
    <cellStyle name="Normal 9" xfId="808" xr:uid="{00000000-0005-0000-0000-00007E040000}"/>
    <cellStyle name="Normal 9 2" xfId="809" xr:uid="{00000000-0005-0000-0000-00007F040000}"/>
    <cellStyle name="Normal 9 3" xfId="810" xr:uid="{00000000-0005-0000-0000-000080040000}"/>
    <cellStyle name="Normal 9 4" xfId="811" xr:uid="{00000000-0005-0000-0000-000081040000}"/>
    <cellStyle name="Normal 9 5" xfId="812" xr:uid="{00000000-0005-0000-0000-000082040000}"/>
    <cellStyle name="Normal 90" xfId="813" xr:uid="{00000000-0005-0000-0000-000083040000}"/>
    <cellStyle name="Normal 90 2" xfId="814" xr:uid="{00000000-0005-0000-0000-000084040000}"/>
    <cellStyle name="Normal 91" xfId="815" xr:uid="{00000000-0005-0000-0000-000085040000}"/>
    <cellStyle name="Normal 91 2" xfId="816" xr:uid="{00000000-0005-0000-0000-000086040000}"/>
    <cellStyle name="Normal 92" xfId="817" xr:uid="{00000000-0005-0000-0000-000087040000}"/>
    <cellStyle name="Normal 92 2" xfId="818" xr:uid="{00000000-0005-0000-0000-000088040000}"/>
    <cellStyle name="Normal 93" xfId="819" xr:uid="{00000000-0005-0000-0000-000089040000}"/>
    <cellStyle name="Normal 93 2" xfId="820" xr:uid="{00000000-0005-0000-0000-00008A040000}"/>
    <cellStyle name="Normal 94" xfId="821" xr:uid="{00000000-0005-0000-0000-00008B040000}"/>
    <cellStyle name="Normal 94 2" xfId="822" xr:uid="{00000000-0005-0000-0000-00008C040000}"/>
    <cellStyle name="Normal 95" xfId="823" xr:uid="{00000000-0005-0000-0000-00008D040000}"/>
    <cellStyle name="Normal 95 2" xfId="824" xr:uid="{00000000-0005-0000-0000-00008E040000}"/>
    <cellStyle name="Normal 96" xfId="825" xr:uid="{00000000-0005-0000-0000-00008F040000}"/>
    <cellStyle name="Normal 96 2" xfId="826" xr:uid="{00000000-0005-0000-0000-000090040000}"/>
    <cellStyle name="Normal 97" xfId="827" xr:uid="{00000000-0005-0000-0000-000091040000}"/>
    <cellStyle name="Normal 97 2" xfId="828" xr:uid="{00000000-0005-0000-0000-000092040000}"/>
    <cellStyle name="Normal 98" xfId="829" xr:uid="{00000000-0005-0000-0000-000093040000}"/>
    <cellStyle name="Normal 98 2" xfId="830" xr:uid="{00000000-0005-0000-0000-000094040000}"/>
    <cellStyle name="Normal 99" xfId="831" xr:uid="{00000000-0005-0000-0000-000095040000}"/>
    <cellStyle name="Normal 99 2" xfId="832" xr:uid="{00000000-0005-0000-0000-000096040000}"/>
    <cellStyle name="Note 2" xfId="833" xr:uid="{00000000-0005-0000-0000-000097040000}"/>
    <cellStyle name="Note 2 2" xfId="834" xr:uid="{00000000-0005-0000-0000-000098040000}"/>
    <cellStyle name="Note 2 3" xfId="835" xr:uid="{00000000-0005-0000-0000-000099040000}"/>
    <cellStyle name="Note 2 4" xfId="836" xr:uid="{00000000-0005-0000-0000-00009A040000}"/>
    <cellStyle name="Note 3" xfId="837" xr:uid="{00000000-0005-0000-0000-00009B040000}"/>
    <cellStyle name="Note 3 2" xfId="838" xr:uid="{00000000-0005-0000-0000-00009C040000}"/>
    <cellStyle name="Note 4" xfId="839" xr:uid="{00000000-0005-0000-0000-00009D040000}"/>
    <cellStyle name="Output 2" xfId="840" xr:uid="{00000000-0005-0000-0000-00009E040000}"/>
    <cellStyle name="Sheet Title" xfId="841" xr:uid="{00000000-0005-0000-0000-00009F040000}"/>
    <cellStyle name="Title 2" xfId="842" xr:uid="{00000000-0005-0000-0000-0000A0040000}"/>
    <cellStyle name="Total 2" xfId="843" xr:uid="{00000000-0005-0000-0000-0000A1040000}"/>
    <cellStyle name="Total 2 2" xfId="844" xr:uid="{00000000-0005-0000-0000-0000A2040000}"/>
    <cellStyle name="Warning Text 2" xfId="845" xr:uid="{00000000-0005-0000-0000-0000A3040000}"/>
    <cellStyle name="Warning Text 2 2" xfId="846" xr:uid="{00000000-0005-0000-0000-0000A4040000}"/>
    <cellStyle name="Warning Text 2 2 2" xfId="847" xr:uid="{00000000-0005-0000-0000-0000A5040000}"/>
    <cellStyle name="Warning Text 2 3" xfId="848" xr:uid="{00000000-0005-0000-0000-0000A6040000}"/>
    <cellStyle name="Warning Text 2 3 2" xfId="849" xr:uid="{00000000-0005-0000-0000-0000A7040000}"/>
    <cellStyle name="Warning Text 3" xfId="850" xr:uid="{00000000-0005-0000-0000-0000A8040000}"/>
    <cellStyle name="Warning Text 3 2" xfId="851" xr:uid="{00000000-0005-0000-0000-0000A9040000}"/>
    <cellStyle name="Warning Text 3 2 2" xfId="852" xr:uid="{00000000-0005-0000-0000-0000AA040000}"/>
    <cellStyle name="Warning Text 3 3" xfId="853" xr:uid="{00000000-0005-0000-0000-0000AB040000}"/>
    <cellStyle name="Warning Text 4" xfId="854" xr:uid="{00000000-0005-0000-0000-0000AC040000}"/>
    <cellStyle name="Warning Text 4 2" xfId="855" xr:uid="{00000000-0005-0000-0000-0000AD040000}"/>
  </cellStyles>
  <dxfs count="24">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b/>
        <i val="0"/>
        <color rgb="FFFF0000"/>
      </font>
      <fill>
        <patternFill>
          <bgColor rgb="FFFFFF00"/>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lor theme="0"/>
      </font>
    </dxf>
    <dxf>
      <font>
        <color theme="0"/>
      </font>
    </dxf>
    <dxf>
      <font>
        <condense val="0"/>
        <extend val="0"/>
        <color indexed="10"/>
      </font>
      <fill>
        <patternFill>
          <bgColor indexed="43"/>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5989637</xdr:colOff>
      <xdr:row>0</xdr:row>
      <xdr:rowOff>100013</xdr:rowOff>
    </xdr:from>
    <xdr:to>
      <xdr:col>2</xdr:col>
      <xdr:colOff>7089522</xdr:colOff>
      <xdr:row>6</xdr:row>
      <xdr:rowOff>90488</xdr:rowOff>
    </xdr:to>
    <xdr:pic>
      <xdr:nvPicPr>
        <xdr:cNvPr id="1058" name="Picture 1" descr="The official logo of the IRS" title="IRS Logo">
          <a:extLst>
            <a:ext uri="{FF2B5EF4-FFF2-40B4-BE49-F238E27FC236}">
              <a16:creationId xmlns:a16="http://schemas.microsoft.com/office/drawing/2014/main" id="{00000000-0008-0000-0000-000022040000}"/>
            </a:ext>
          </a:extLst>
        </xdr:cNvPr>
        <xdr:cNvPicPr>
          <a:picLocks noChangeAspect="1"/>
        </xdr:cNvPicPr>
      </xdr:nvPicPr>
      <xdr:blipFill>
        <a:blip xmlns:r="http://schemas.openxmlformats.org/officeDocument/2006/relationships" r:embed="rId1"/>
        <a:srcRect/>
        <a:stretch>
          <a:fillRect/>
        </a:stretch>
      </xdr:blipFill>
      <xdr:spPr bwMode="auto">
        <a:xfrm>
          <a:off x="7251700" y="100013"/>
          <a:ext cx="1099885" cy="1062038"/>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49"/>
  <sheetViews>
    <sheetView showGridLines="0" tabSelected="1" zoomScale="80" zoomScaleNormal="80" zoomScalePageLayoutView="80" workbookViewId="0">
      <selection activeCell="D34" sqref="D34"/>
    </sheetView>
  </sheetViews>
  <sheetFormatPr defaultColWidth="9.26953125" defaultRowHeight="12.5" x14ac:dyDescent="0.25"/>
  <cols>
    <col min="2" max="2" width="9.7265625" customWidth="1"/>
    <col min="3" max="3" width="108.26953125" customWidth="1"/>
  </cols>
  <sheetData>
    <row r="1" spans="1:3" ht="15.5" x14ac:dyDescent="0.35">
      <c r="A1" s="49" t="s">
        <v>0</v>
      </c>
      <c r="B1" s="195"/>
      <c r="C1" s="94"/>
    </row>
    <row r="2" spans="1:3" ht="15.5" x14ac:dyDescent="0.35">
      <c r="A2" s="50" t="s">
        <v>1</v>
      </c>
      <c r="B2" s="15"/>
      <c r="C2" s="95"/>
    </row>
    <row r="3" spans="1:3" x14ac:dyDescent="0.25">
      <c r="A3" s="51"/>
      <c r="B3" s="16"/>
      <c r="C3" s="96"/>
    </row>
    <row r="4" spans="1:3" x14ac:dyDescent="0.25">
      <c r="A4" s="51" t="s">
        <v>2</v>
      </c>
      <c r="B4" s="16"/>
      <c r="C4" s="96"/>
    </row>
    <row r="5" spans="1:3" x14ac:dyDescent="0.25">
      <c r="A5" s="51" t="s">
        <v>4393</v>
      </c>
      <c r="B5" s="16"/>
      <c r="C5" s="96"/>
    </row>
    <row r="6" spans="1:3" x14ac:dyDescent="0.25">
      <c r="A6" s="51" t="s">
        <v>3</v>
      </c>
      <c r="B6" s="16"/>
      <c r="C6" s="96"/>
    </row>
    <row r="7" spans="1:3" x14ac:dyDescent="0.25">
      <c r="A7" s="17"/>
      <c r="B7" s="18"/>
      <c r="C7" s="97"/>
    </row>
    <row r="8" spans="1:3" ht="18" customHeight="1" x14ac:dyDescent="0.25">
      <c r="A8" s="19" t="s">
        <v>4</v>
      </c>
      <c r="B8" s="196"/>
      <c r="C8" s="98"/>
    </row>
    <row r="9" spans="1:3" ht="12.75" customHeight="1" x14ac:dyDescent="0.25">
      <c r="A9" s="20" t="s">
        <v>5</v>
      </c>
      <c r="B9" s="21"/>
      <c r="C9" s="99"/>
    </row>
    <row r="10" spans="1:3" x14ac:dyDescent="0.25">
      <c r="A10" s="20" t="s">
        <v>6</v>
      </c>
      <c r="B10" s="21"/>
      <c r="C10" s="99"/>
    </row>
    <row r="11" spans="1:3" x14ac:dyDescent="0.25">
      <c r="A11" s="20" t="s">
        <v>7</v>
      </c>
      <c r="B11" s="21"/>
      <c r="C11" s="99"/>
    </row>
    <row r="12" spans="1:3" x14ac:dyDescent="0.25">
      <c r="A12" s="20" t="s">
        <v>8</v>
      </c>
      <c r="B12" s="21"/>
      <c r="C12" s="99"/>
    </row>
    <row r="13" spans="1:3" x14ac:dyDescent="0.25">
      <c r="A13" s="20" t="s">
        <v>9</v>
      </c>
      <c r="B13" s="21"/>
      <c r="C13" s="99"/>
    </row>
    <row r="14" spans="1:3" x14ac:dyDescent="0.25">
      <c r="A14" s="22"/>
      <c r="B14" s="23"/>
      <c r="C14" s="100"/>
    </row>
    <row r="16" spans="1:3" ht="13" x14ac:dyDescent="0.25">
      <c r="A16" s="197" t="s">
        <v>10</v>
      </c>
      <c r="B16" s="198"/>
      <c r="C16" s="198"/>
    </row>
    <row r="17" spans="1:3" ht="13" x14ac:dyDescent="0.25">
      <c r="A17" s="199" t="s">
        <v>11</v>
      </c>
      <c r="B17" s="93"/>
      <c r="C17" s="119"/>
    </row>
    <row r="18" spans="1:3" ht="13" x14ac:dyDescent="0.25">
      <c r="A18" s="199" t="s">
        <v>12</v>
      </c>
      <c r="B18" s="93"/>
      <c r="C18" s="119"/>
    </row>
    <row r="19" spans="1:3" ht="13" x14ac:dyDescent="0.25">
      <c r="A19" s="199" t="s">
        <v>13</v>
      </c>
      <c r="B19" s="93"/>
      <c r="C19" s="119"/>
    </row>
    <row r="20" spans="1:3" ht="13" x14ac:dyDescent="0.25">
      <c r="A20" s="199" t="s">
        <v>14</v>
      </c>
      <c r="B20" s="93"/>
      <c r="C20" s="120"/>
    </row>
    <row r="21" spans="1:3" ht="13" x14ac:dyDescent="0.25">
      <c r="A21" s="199" t="s">
        <v>15</v>
      </c>
      <c r="B21" s="93"/>
      <c r="C21" s="121"/>
    </row>
    <row r="22" spans="1:3" ht="13" x14ac:dyDescent="0.25">
      <c r="A22" s="199" t="s">
        <v>16</v>
      </c>
      <c r="B22" s="93"/>
      <c r="C22" s="119"/>
    </row>
    <row r="23" spans="1:3" ht="13" x14ac:dyDescent="0.25">
      <c r="A23" s="199" t="s">
        <v>17</v>
      </c>
      <c r="B23" s="93"/>
      <c r="C23" s="119"/>
    </row>
    <row r="24" spans="1:3" ht="13" x14ac:dyDescent="0.25">
      <c r="A24" s="199" t="s">
        <v>18</v>
      </c>
      <c r="B24" s="93"/>
      <c r="C24" s="119"/>
    </row>
    <row r="25" spans="1:3" ht="13" x14ac:dyDescent="0.25">
      <c r="A25" s="199" t="s">
        <v>19</v>
      </c>
      <c r="B25" s="93"/>
      <c r="C25" s="119"/>
    </row>
    <row r="26" spans="1:3" ht="13" x14ac:dyDescent="0.25">
      <c r="A26" s="200" t="s">
        <v>20</v>
      </c>
      <c r="B26" s="93"/>
      <c r="C26" s="119"/>
    </row>
    <row r="27" spans="1:3" ht="13" x14ac:dyDescent="0.25">
      <c r="A27" s="200" t="s">
        <v>21</v>
      </c>
      <c r="B27" s="93"/>
      <c r="C27" s="119"/>
    </row>
    <row r="29" spans="1:3" ht="13" x14ac:dyDescent="0.25">
      <c r="A29" s="197" t="s">
        <v>22</v>
      </c>
      <c r="B29" s="198"/>
      <c r="C29" s="101"/>
    </row>
    <row r="30" spans="1:3" x14ac:dyDescent="0.25">
      <c r="A30" s="201"/>
      <c r="B30" s="202"/>
      <c r="C30" s="102"/>
    </row>
    <row r="31" spans="1:3" ht="13" x14ac:dyDescent="0.25">
      <c r="A31" s="203" t="s">
        <v>23</v>
      </c>
      <c r="B31" s="204"/>
      <c r="C31" s="118"/>
    </row>
    <row r="32" spans="1:3" ht="13" x14ac:dyDescent="0.25">
      <c r="A32" s="203" t="s">
        <v>24</v>
      </c>
      <c r="B32" s="204"/>
      <c r="C32" s="118"/>
    </row>
    <row r="33" spans="1:3" ht="12.75" customHeight="1" x14ac:dyDescent="0.25">
      <c r="A33" s="203" t="s">
        <v>25</v>
      </c>
      <c r="B33" s="204"/>
      <c r="C33" s="118"/>
    </row>
    <row r="34" spans="1:3" ht="12.75" customHeight="1" x14ac:dyDescent="0.25">
      <c r="A34" s="203" t="s">
        <v>26</v>
      </c>
      <c r="B34" s="205"/>
      <c r="C34" s="118"/>
    </row>
    <row r="35" spans="1:3" ht="13" x14ac:dyDescent="0.25">
      <c r="A35" s="203" t="s">
        <v>27</v>
      </c>
      <c r="B35" s="204"/>
      <c r="C35" s="118"/>
    </row>
    <row r="36" spans="1:3" x14ac:dyDescent="0.25">
      <c r="A36" s="201"/>
      <c r="B36" s="202"/>
      <c r="C36" s="102"/>
    </row>
    <row r="37" spans="1:3" ht="13" x14ac:dyDescent="0.25">
      <c r="A37" s="203" t="s">
        <v>23</v>
      </c>
      <c r="B37" s="204"/>
      <c r="C37" s="118"/>
    </row>
    <row r="38" spans="1:3" ht="13" x14ac:dyDescent="0.25">
      <c r="A38" s="203" t="s">
        <v>24</v>
      </c>
      <c r="B38" s="204"/>
      <c r="C38" s="118"/>
    </row>
    <row r="39" spans="1:3" ht="13" x14ac:dyDescent="0.25">
      <c r="A39" s="203" t="s">
        <v>25</v>
      </c>
      <c r="B39" s="204"/>
      <c r="C39" s="118"/>
    </row>
    <row r="40" spans="1:3" ht="13" x14ac:dyDescent="0.25">
      <c r="A40" s="203" t="s">
        <v>26</v>
      </c>
      <c r="B40" s="205"/>
      <c r="C40" s="118"/>
    </row>
    <row r="41" spans="1:3" ht="13" x14ac:dyDescent="0.25">
      <c r="A41" s="203" t="s">
        <v>27</v>
      </c>
      <c r="B41" s="204"/>
      <c r="C41" s="118"/>
    </row>
    <row r="43" spans="1:3" x14ac:dyDescent="0.25">
      <c r="A43" s="57" t="s">
        <v>28</v>
      </c>
    </row>
    <row r="44" spans="1:3" x14ac:dyDescent="0.25">
      <c r="A44" s="57" t="s">
        <v>29</v>
      </c>
    </row>
    <row r="45" spans="1:3" x14ac:dyDescent="0.25">
      <c r="A45" s="57" t="s">
        <v>30</v>
      </c>
    </row>
    <row r="47" spans="1:3" ht="12.75" hidden="1" customHeight="1" x14ac:dyDescent="0.35">
      <c r="A47" s="103" t="s">
        <v>31</v>
      </c>
      <c r="B47" s="76"/>
    </row>
    <row r="48" spans="1:3" ht="12.75" hidden="1" customHeight="1" x14ac:dyDescent="0.35">
      <c r="A48" s="103" t="s">
        <v>32</v>
      </c>
    </row>
    <row r="49" spans="1:1" ht="12.75" hidden="1" customHeight="1" x14ac:dyDescent="0.35">
      <c r="A49" s="103" t="s">
        <v>33</v>
      </c>
    </row>
  </sheetData>
  <sheetProtection sort="0" autoFilter="0"/>
  <phoneticPr fontId="3" type="noConversion"/>
  <dataValidations count="11">
    <dataValidation allowBlank="1" showInputMessage="1" showErrorMessage="1" prompt="Insert complete agency name" sqref="C17" xr:uid="{00000000-0002-0000-0000-000000000000}"/>
    <dataValidation allowBlank="1" showInputMessage="1" showErrorMessage="1" prompt="Insert complete agency code" sqref="C18" xr:uid="{00000000-0002-0000-0000-000001000000}"/>
    <dataValidation allowBlank="1" showInputMessage="1" showErrorMessage="1" prompt="Insert city, state and address or building number" sqref="C19" xr:uid="{00000000-0002-0000-0000-000002000000}"/>
    <dataValidation allowBlank="1" showInputMessage="1" showErrorMessage="1" prompt="Insert date testing occurred" sqref="C20" xr:uid="{00000000-0002-0000-0000-000003000000}"/>
    <dataValidation allowBlank="1" showInputMessage="1" showErrorMessage="1" prompt="Insert date of closing conference" sqref="C21" xr:uid="{00000000-0002-0000-0000-000004000000}"/>
    <dataValidation allowBlank="1" showInputMessage="1" showErrorMessage="1" prompt="Insert agency code(s) for all shared agencies" sqref="C22" xr:uid="{00000000-0002-0000-0000-000005000000}"/>
    <dataValidation allowBlank="1" showInputMessage="1" showErrorMessage="1" prompt="Insert device/host name" sqref="C24" xr:uid="{00000000-0002-0000-0000-000006000000}"/>
    <dataValidation allowBlank="1" showInputMessage="1" showErrorMessage="1" prompt="Insert operating system version (major and minor release/version)" sqref="C25" xr:uid="{00000000-0002-0000-0000-000007000000}"/>
    <dataValidation type="list" allowBlank="1" showInputMessage="1" showErrorMessage="1" prompt="Select logical network location of device" sqref="C26" xr:uid="{00000000-0002-0000-0000-000008000000}">
      <formula1>$A$47:$A$49</formula1>
    </dataValidation>
    <dataValidation allowBlank="1" showInputMessage="1" showErrorMessage="1" prompt="Insert device function" sqref="C27" xr:uid="{00000000-0002-0000-0000-000009000000}"/>
    <dataValidation allowBlank="1" showInputMessage="1" showErrorMessage="1" prompt="Insert tester name and organization" sqref="C23" xr:uid="{00000000-0002-0000-0000-00000A000000}"/>
  </dataValidations>
  <printOptions horizontalCentered="1"/>
  <pageMargins left="0.25" right="0.25" top="0.5" bottom="0.5" header="0.25" footer="0.25"/>
  <pageSetup orientation="landscape" horizontalDpi="1200" verticalDpi="1200"/>
  <headerFooter>
    <oddHeader>&amp;CIRS Office of Safeguards SCSEM</oddHeader>
    <oddFooter>&amp;L&amp;F&amp;RPage &amp;P of &amp;N</oddFooter>
  </headerFooter>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41"/>
  <sheetViews>
    <sheetView showGridLines="0" zoomScale="90" zoomScaleNormal="90" zoomScalePageLayoutView="90" workbookViewId="0">
      <selection activeCell="M20" sqref="M20"/>
    </sheetView>
  </sheetViews>
  <sheetFormatPr defaultColWidth="8.7265625" defaultRowHeight="12.5" x14ac:dyDescent="0.25"/>
  <cols>
    <col min="2" max="2" width="12" customWidth="1"/>
    <col min="3" max="3" width="10.7265625" bestFit="1" customWidth="1"/>
    <col min="4" max="4" width="12.453125" customWidth="1"/>
    <col min="5" max="5" width="10.453125" customWidth="1"/>
    <col min="6" max="6" width="13.453125" customWidth="1"/>
    <col min="7" max="7" width="11.26953125" customWidth="1"/>
    <col min="8" max="8" width="8.7265625" hidden="1" customWidth="1"/>
    <col min="9" max="9" width="6.7265625" hidden="1" customWidth="1"/>
    <col min="13" max="13" width="9.26953125" customWidth="1"/>
  </cols>
  <sheetData>
    <row r="1" spans="1:16" ht="13" x14ac:dyDescent="0.3">
      <c r="A1" s="206" t="s">
        <v>34</v>
      </c>
      <c r="B1" s="207"/>
      <c r="C1" s="207"/>
      <c r="D1" s="207"/>
      <c r="E1" s="207"/>
      <c r="F1" s="207"/>
      <c r="G1" s="207"/>
      <c r="H1" s="207"/>
      <c r="I1" s="207"/>
      <c r="J1" s="207"/>
      <c r="K1" s="207"/>
      <c r="L1" s="207"/>
      <c r="M1" s="207"/>
      <c r="N1" s="207"/>
      <c r="O1" s="207"/>
      <c r="P1" s="208"/>
    </row>
    <row r="2" spans="1:16" ht="18" customHeight="1" x14ac:dyDescent="0.25">
      <c r="A2" s="52" t="s">
        <v>35</v>
      </c>
      <c r="B2" s="209"/>
      <c r="C2" s="209"/>
      <c r="D2" s="209"/>
      <c r="E2" s="209"/>
      <c r="F2" s="209"/>
      <c r="G2" s="209"/>
      <c r="H2" s="209"/>
      <c r="I2" s="209"/>
      <c r="J2" s="209"/>
      <c r="K2" s="209"/>
      <c r="L2" s="209"/>
      <c r="M2" s="209"/>
      <c r="N2" s="209"/>
      <c r="O2" s="209"/>
      <c r="P2" s="53"/>
    </row>
    <row r="3" spans="1:16" ht="12.75" customHeight="1" x14ac:dyDescent="0.25">
      <c r="A3" s="75" t="s">
        <v>36</v>
      </c>
      <c r="B3" s="3"/>
      <c r="C3" s="3"/>
      <c r="D3" s="3"/>
      <c r="E3" s="3"/>
      <c r="F3" s="3"/>
      <c r="G3" s="3"/>
      <c r="H3" s="3"/>
      <c r="I3" s="3"/>
      <c r="J3" s="3"/>
      <c r="K3" s="3"/>
      <c r="L3" s="3"/>
      <c r="M3" s="3"/>
      <c r="N3" s="3"/>
      <c r="O3" s="3"/>
      <c r="P3" s="4"/>
    </row>
    <row r="4" spans="1:16" x14ac:dyDescent="0.25">
      <c r="A4" s="54"/>
      <c r="B4" s="3"/>
      <c r="C4" s="3"/>
      <c r="D4" s="3"/>
      <c r="E4" s="3"/>
      <c r="F4" s="3"/>
      <c r="G4" s="3"/>
      <c r="H4" s="3"/>
      <c r="I4" s="3"/>
      <c r="J4" s="3"/>
      <c r="K4" s="3"/>
      <c r="L4" s="3"/>
      <c r="M4" s="3"/>
      <c r="N4" s="3"/>
      <c r="O4" s="3"/>
      <c r="P4" s="4"/>
    </row>
    <row r="5" spans="1:16" x14ac:dyDescent="0.25">
      <c r="A5" s="54" t="s">
        <v>37</v>
      </c>
      <c r="B5" s="3"/>
      <c r="C5" s="3"/>
      <c r="D5" s="3"/>
      <c r="E5" s="3"/>
      <c r="F5" s="3"/>
      <c r="G5" s="3"/>
      <c r="H5" s="3"/>
      <c r="I5" s="3"/>
      <c r="J5" s="3"/>
      <c r="K5" s="3"/>
      <c r="L5" s="3"/>
      <c r="M5" s="3"/>
      <c r="N5" s="3"/>
      <c r="O5" s="3"/>
      <c r="P5" s="4"/>
    </row>
    <row r="6" spans="1:16" x14ac:dyDescent="0.25">
      <c r="A6" s="54" t="s">
        <v>38</v>
      </c>
      <c r="B6" s="3"/>
      <c r="C6" s="3"/>
      <c r="D6" s="3"/>
      <c r="E6" s="3"/>
      <c r="F6" s="3"/>
      <c r="G6" s="3"/>
      <c r="H6" s="3"/>
      <c r="I6" s="3"/>
      <c r="J6" s="3"/>
      <c r="K6" s="3"/>
      <c r="L6" s="3"/>
      <c r="M6" s="3"/>
      <c r="N6" s="3"/>
      <c r="O6" s="3"/>
      <c r="P6" s="4"/>
    </row>
    <row r="7" spans="1:16" x14ac:dyDescent="0.25">
      <c r="A7" s="55"/>
      <c r="B7" s="5"/>
      <c r="C7" s="5"/>
      <c r="D7" s="5"/>
      <c r="E7" s="5"/>
      <c r="F7" s="5"/>
      <c r="G7" s="5"/>
      <c r="H7" s="5"/>
      <c r="I7" s="5"/>
      <c r="J7" s="5"/>
      <c r="K7" s="5"/>
      <c r="L7" s="5"/>
      <c r="M7" s="5"/>
      <c r="N7" s="5"/>
      <c r="O7" s="5"/>
      <c r="P7" s="6"/>
    </row>
    <row r="8" spans="1:16" ht="12.75" customHeight="1" x14ac:dyDescent="0.25">
      <c r="A8" s="210"/>
      <c r="B8" s="211"/>
      <c r="C8" s="211"/>
      <c r="D8" s="211"/>
      <c r="E8" s="211"/>
      <c r="F8" s="211"/>
      <c r="G8" s="211"/>
      <c r="H8" s="211"/>
      <c r="I8" s="211"/>
      <c r="J8" s="211"/>
      <c r="K8" s="211"/>
      <c r="L8" s="211"/>
      <c r="M8" s="211"/>
      <c r="N8" s="211"/>
      <c r="O8" s="211"/>
      <c r="P8" s="212"/>
    </row>
    <row r="9" spans="1:16" ht="12.75" customHeight="1" x14ac:dyDescent="0.3">
      <c r="A9" s="213"/>
      <c r="B9" s="214" t="s">
        <v>39</v>
      </c>
      <c r="C9" s="215"/>
      <c r="D9" s="215"/>
      <c r="E9" s="215"/>
      <c r="F9" s="215"/>
      <c r="G9" s="216"/>
      <c r="P9" s="105"/>
    </row>
    <row r="10" spans="1:16" ht="12.75" customHeight="1" x14ac:dyDescent="0.3">
      <c r="A10" s="217" t="s">
        <v>40</v>
      </c>
      <c r="B10" s="218" t="s">
        <v>41</v>
      </c>
      <c r="C10" s="219"/>
      <c r="D10" s="220"/>
      <c r="E10" s="220"/>
      <c r="F10" s="220"/>
      <c r="G10" s="221"/>
      <c r="K10" s="58" t="s">
        <v>42</v>
      </c>
      <c r="L10" s="59"/>
      <c r="M10" s="59"/>
      <c r="N10" s="59"/>
      <c r="O10" s="60"/>
      <c r="P10" s="105"/>
    </row>
    <row r="11" spans="1:16" ht="36" x14ac:dyDescent="0.25">
      <c r="A11" s="222"/>
      <c r="B11" s="61" t="s">
        <v>43</v>
      </c>
      <c r="C11" s="62" t="s">
        <v>44</v>
      </c>
      <c r="D11" s="62" t="s">
        <v>45</v>
      </c>
      <c r="E11" s="62" t="s">
        <v>46</v>
      </c>
      <c r="F11" s="62" t="s">
        <v>47</v>
      </c>
      <c r="G11" s="63" t="s">
        <v>48</v>
      </c>
      <c r="K11" s="64" t="s">
        <v>49</v>
      </c>
      <c r="L11" s="223"/>
      <c r="M11" s="224" t="s">
        <v>50</v>
      </c>
      <c r="N11" s="224" t="s">
        <v>51</v>
      </c>
      <c r="O11" s="225" t="s">
        <v>52</v>
      </c>
      <c r="P11" s="105"/>
    </row>
    <row r="12" spans="1:16" ht="12.75" customHeight="1" x14ac:dyDescent="0.3">
      <c r="A12" s="226"/>
      <c r="B12" s="227">
        <f>COUNTIF('Test Cases'!J3:J275,"Pass")</f>
        <v>0</v>
      </c>
      <c r="C12" s="228">
        <f>COUNTIF('Test Cases'!J3:J275,"Fail")</f>
        <v>0</v>
      </c>
      <c r="D12" s="112">
        <f>COUNTIF('Test Cases'!J3:J275,"Info")</f>
        <v>0</v>
      </c>
      <c r="E12" s="227">
        <f>COUNTIF('Test Cases'!J3:J275,"N/A")</f>
        <v>0</v>
      </c>
      <c r="F12" s="227">
        <f>B12+C12</f>
        <v>0</v>
      </c>
      <c r="G12" s="229">
        <f>D24/100</f>
        <v>0</v>
      </c>
      <c r="K12" s="65" t="s">
        <v>53</v>
      </c>
      <c r="L12" s="66"/>
      <c r="M12" s="113">
        <f>COUNTA('Test Cases'!J3:J275)</f>
        <v>0</v>
      </c>
      <c r="N12" s="113">
        <f>O12-M12</f>
        <v>273</v>
      </c>
      <c r="O12" s="67">
        <f>COUNTA('Test Cases'!A3:A275)</f>
        <v>273</v>
      </c>
      <c r="P12" s="105"/>
    </row>
    <row r="13" spans="1:16" ht="12.75" customHeight="1" x14ac:dyDescent="0.3">
      <c r="A13" s="226"/>
      <c r="B13" s="68"/>
      <c r="K13" s="43"/>
      <c r="L13" s="43"/>
      <c r="M13" s="43"/>
      <c r="N13" s="43"/>
      <c r="O13" s="43"/>
      <c r="P13" s="105"/>
    </row>
    <row r="14" spans="1:16" ht="12.75" customHeight="1" x14ac:dyDescent="0.3">
      <c r="A14" s="226"/>
      <c r="B14" s="218" t="s">
        <v>54</v>
      </c>
      <c r="C14" s="220"/>
      <c r="D14" s="220"/>
      <c r="E14" s="220"/>
      <c r="F14" s="220"/>
      <c r="G14" s="230"/>
      <c r="K14" s="43"/>
      <c r="L14" s="43"/>
      <c r="M14" s="43"/>
      <c r="N14" s="43"/>
      <c r="O14" s="43"/>
      <c r="P14" s="105"/>
    </row>
    <row r="15" spans="1:16" ht="12.75" customHeight="1" x14ac:dyDescent="0.25">
      <c r="A15" s="104"/>
      <c r="B15" s="289" t="s">
        <v>55</v>
      </c>
      <c r="C15" s="289" t="s">
        <v>56</v>
      </c>
      <c r="D15" s="289" t="s">
        <v>57</v>
      </c>
      <c r="E15" s="289" t="s">
        <v>58</v>
      </c>
      <c r="F15" s="289" t="s">
        <v>46</v>
      </c>
      <c r="G15" s="289" t="s">
        <v>59</v>
      </c>
      <c r="H15" s="69" t="s">
        <v>60</v>
      </c>
      <c r="I15" s="69" t="s">
        <v>61</v>
      </c>
      <c r="K15" s="56"/>
      <c r="L15" s="56"/>
      <c r="M15" s="56"/>
      <c r="N15" s="56"/>
      <c r="O15" s="56"/>
      <c r="P15" s="105"/>
    </row>
    <row r="16" spans="1:16" ht="12.75" customHeight="1" x14ac:dyDescent="0.25">
      <c r="A16" s="104"/>
      <c r="B16" s="231">
        <v>8</v>
      </c>
      <c r="C16" s="232">
        <f>COUNTIF('Test Cases'!AA:AA,B16)</f>
        <v>0</v>
      </c>
      <c r="D16" s="233">
        <f>COUNTIFS('Test Cases'!AA:AA,B16,'Test Cases'!J:J,$D$15)</f>
        <v>0</v>
      </c>
      <c r="E16" s="233">
        <f>COUNTIFS('Test Cases'!AA:AA,B16,'Test Cases'!J:J,$E$15)</f>
        <v>0</v>
      </c>
      <c r="F16" s="233">
        <f>COUNTIFS('Test Cases'!AA:AA,B16,'Test Cases'!J:J,$F$15)</f>
        <v>0</v>
      </c>
      <c r="G16" s="234">
        <v>1500</v>
      </c>
      <c r="H16">
        <f t="shared" ref="H16:H20" si="0">(C16-F16)*(G16)</f>
        <v>0</v>
      </c>
      <c r="I16">
        <f t="shared" ref="I16:I20" si="1">D16*G16</f>
        <v>0</v>
      </c>
      <c r="P16" s="105"/>
    </row>
    <row r="17" spans="1:16" ht="12.75" customHeight="1" x14ac:dyDescent="0.25">
      <c r="A17" s="104"/>
      <c r="B17" s="231">
        <v>7</v>
      </c>
      <c r="C17" s="232">
        <f>COUNTIF('Test Cases'!AA:AA,B17)</f>
        <v>2</v>
      </c>
      <c r="D17" s="233">
        <f>COUNTIFS('Test Cases'!AA:AA,B17,'Test Cases'!J:J,$D$15)</f>
        <v>0</v>
      </c>
      <c r="E17" s="233">
        <f>COUNTIFS('Test Cases'!AA:AA,B17,'Test Cases'!J:J,$E$15)</f>
        <v>0</v>
      </c>
      <c r="F17" s="233">
        <f>COUNTIFS('Test Cases'!AA:AA,B17,'Test Cases'!J:J,$F$15)</f>
        <v>0</v>
      </c>
      <c r="G17" s="234">
        <v>750</v>
      </c>
      <c r="H17">
        <f t="shared" si="0"/>
        <v>1500</v>
      </c>
      <c r="I17">
        <f t="shared" si="1"/>
        <v>0</v>
      </c>
      <c r="P17" s="105"/>
    </row>
    <row r="18" spans="1:16" ht="12.75" customHeight="1" x14ac:dyDescent="0.25">
      <c r="A18" s="104"/>
      <c r="B18" s="231">
        <v>6</v>
      </c>
      <c r="C18" s="232">
        <f>COUNTIF('Test Cases'!AA:AA,B18)</f>
        <v>37</v>
      </c>
      <c r="D18" s="233">
        <f>COUNTIFS('Test Cases'!AA:AA,B18,'Test Cases'!J:J,$D$15)</f>
        <v>0</v>
      </c>
      <c r="E18" s="233">
        <f>COUNTIFS('Test Cases'!AA:AA,B18,'Test Cases'!J:J,$E$15)</f>
        <v>0</v>
      </c>
      <c r="F18" s="233">
        <f>COUNTIFS('Test Cases'!AA:AA,B18,'Test Cases'!J:J,$F$15)</f>
        <v>0</v>
      </c>
      <c r="G18" s="234">
        <v>100</v>
      </c>
      <c r="H18">
        <f t="shared" si="0"/>
        <v>3700</v>
      </c>
      <c r="I18">
        <f t="shared" si="1"/>
        <v>0</v>
      </c>
      <c r="P18" s="105"/>
    </row>
    <row r="19" spans="1:16" ht="12.75" customHeight="1" x14ac:dyDescent="0.25">
      <c r="A19" s="104"/>
      <c r="B19" s="231">
        <v>5</v>
      </c>
      <c r="C19" s="232">
        <f>COUNTIF('Test Cases'!AA:AA,B19)</f>
        <v>132</v>
      </c>
      <c r="D19" s="233">
        <f>COUNTIFS('Test Cases'!AA:AA,B19,'Test Cases'!J:J,$D$15)</f>
        <v>0</v>
      </c>
      <c r="E19" s="233">
        <f>COUNTIFS('Test Cases'!AA:AA,B19,'Test Cases'!J:J,$E$15)</f>
        <v>0</v>
      </c>
      <c r="F19" s="233">
        <f>COUNTIFS('Test Cases'!AA:AA,B19,'Test Cases'!J:J,$F$15)</f>
        <v>0</v>
      </c>
      <c r="G19" s="234">
        <v>50</v>
      </c>
      <c r="H19">
        <f t="shared" si="0"/>
        <v>6600</v>
      </c>
      <c r="I19">
        <f t="shared" si="1"/>
        <v>0</v>
      </c>
      <c r="P19" s="105"/>
    </row>
    <row r="20" spans="1:16" ht="12.75" customHeight="1" x14ac:dyDescent="0.25">
      <c r="A20" s="104"/>
      <c r="B20" s="231">
        <v>4</v>
      </c>
      <c r="C20" s="232">
        <f>COUNTIF('Test Cases'!AA:AA,B20)</f>
        <v>58</v>
      </c>
      <c r="D20" s="233">
        <f>COUNTIFS('Test Cases'!AA:AA,B20,'Test Cases'!J:J,$D$15)</f>
        <v>0</v>
      </c>
      <c r="E20" s="233">
        <f>COUNTIFS('Test Cases'!AA:AA,B20,'Test Cases'!J:J,$E$15)</f>
        <v>0</v>
      </c>
      <c r="F20" s="233">
        <f>COUNTIFS('Test Cases'!AA:AA,B20,'Test Cases'!J:J,$F$15)</f>
        <v>0</v>
      </c>
      <c r="G20" s="234">
        <v>10</v>
      </c>
      <c r="H20">
        <f t="shared" si="0"/>
        <v>580</v>
      </c>
      <c r="I20">
        <f t="shared" si="1"/>
        <v>0</v>
      </c>
      <c r="P20" s="105"/>
    </row>
    <row r="21" spans="1:16" ht="12.75" customHeight="1" x14ac:dyDescent="0.25">
      <c r="A21" s="104"/>
      <c r="B21" s="231">
        <v>3</v>
      </c>
      <c r="C21" s="232">
        <f>COUNTIF('Test Cases'!AA:AA,B21)</f>
        <v>31</v>
      </c>
      <c r="D21" s="233">
        <f>COUNTIFS('Test Cases'!AA:AA,B21,'Test Cases'!J:J,$D$15)</f>
        <v>0</v>
      </c>
      <c r="E21" s="233">
        <f>COUNTIFS('Test Cases'!AA:AA,B21,'Test Cases'!J:J,$E$15)</f>
        <v>0</v>
      </c>
      <c r="F21" s="233">
        <f>COUNTIFS('Test Cases'!AA:AA,B21,'Test Cases'!J:J,$F$15)</f>
        <v>0</v>
      </c>
      <c r="G21" s="234">
        <v>5</v>
      </c>
      <c r="H21">
        <f>(C21-F21)*(G21)</f>
        <v>155</v>
      </c>
      <c r="I21">
        <f>D21*G21</f>
        <v>0</v>
      </c>
      <c r="P21" s="105"/>
    </row>
    <row r="22" spans="1:16" ht="12.75" customHeight="1" x14ac:dyDescent="0.25">
      <c r="A22" s="104"/>
      <c r="B22" s="231">
        <v>2</v>
      </c>
      <c r="C22" s="232">
        <f>COUNTIF('Test Cases'!AA:AA,B22)</f>
        <v>5</v>
      </c>
      <c r="D22" s="233">
        <f>COUNTIFS('Test Cases'!AA:AA,B22,'Test Cases'!J:J,$D$15)</f>
        <v>0</v>
      </c>
      <c r="E22" s="233">
        <f>COUNTIFS('Test Cases'!AA:AA,B22,'Test Cases'!J:J,$E$15)</f>
        <v>0</v>
      </c>
      <c r="F22" s="233">
        <f>COUNTIFS('Test Cases'!AA:AA,B22,'Test Cases'!J:J,$F$15)</f>
        <v>0</v>
      </c>
      <c r="G22" s="234">
        <v>2</v>
      </c>
      <c r="H22">
        <f>(C22-F22)*(G22)</f>
        <v>10</v>
      </c>
      <c r="I22">
        <f>D22*G22</f>
        <v>0</v>
      </c>
      <c r="P22" s="105"/>
    </row>
    <row r="23" spans="1:16" ht="12.75" customHeight="1" x14ac:dyDescent="0.25">
      <c r="A23" s="104"/>
      <c r="B23" s="231">
        <v>1</v>
      </c>
      <c r="C23" s="232">
        <f>COUNTIF('Test Cases'!AA:AA,B23)</f>
        <v>3</v>
      </c>
      <c r="D23" s="233">
        <f>COUNTIFS('Test Cases'!AA:AA,B23,'Test Cases'!J:J,$D$15)</f>
        <v>0</v>
      </c>
      <c r="E23" s="233">
        <f>COUNTIFS('Test Cases'!AA:AA,B23,'Test Cases'!J:J,$E$15)</f>
        <v>0</v>
      </c>
      <c r="F23" s="233">
        <f>COUNTIFS('Test Cases'!AA:AA,B23,'Test Cases'!J:J,$F$15)</f>
        <v>0</v>
      </c>
      <c r="G23" s="234">
        <v>1</v>
      </c>
      <c r="H23">
        <f>(C23-F23)*(G23)</f>
        <v>3</v>
      </c>
      <c r="I23">
        <f>D23*G23</f>
        <v>0</v>
      </c>
      <c r="P23" s="105"/>
    </row>
    <row r="24" spans="1:16" ht="13" hidden="1" x14ac:dyDescent="0.3">
      <c r="A24" s="104"/>
      <c r="B24" s="70" t="s">
        <v>62</v>
      </c>
      <c r="C24" s="71"/>
      <c r="D24" s="235">
        <f>SUM(I16:I23)/SUM(H16:H23)*100</f>
        <v>0</v>
      </c>
      <c r="P24" s="105"/>
    </row>
    <row r="25" spans="1:16" ht="12.75" customHeight="1" x14ac:dyDescent="0.25">
      <c r="A25" s="236"/>
      <c r="B25" s="237"/>
      <c r="C25" s="237"/>
      <c r="D25" s="237"/>
      <c r="E25" s="237"/>
      <c r="F25" s="237"/>
      <c r="G25" s="237"/>
      <c r="H25" s="237"/>
      <c r="I25" s="237"/>
      <c r="J25" s="237"/>
      <c r="K25" s="238"/>
      <c r="L25" s="238"/>
      <c r="M25" s="238"/>
      <c r="N25" s="238"/>
      <c r="O25" s="238"/>
      <c r="P25" s="239"/>
    </row>
    <row r="26" spans="1:16" ht="14.25" customHeight="1" x14ac:dyDescent="0.25"/>
    <row r="27" spans="1:16" ht="13.5" customHeight="1" x14ac:dyDescent="0.3">
      <c r="A27" s="114">
        <f>D12+N12</f>
        <v>273</v>
      </c>
      <c r="B27" s="115" t="str">
        <f>"WARNING: THERE IS AT LEAST ONE TEST CASE WITH AN 'INFO' OR BLANK STATUS (SEE ABOVE)"</f>
        <v>WARNING: THERE IS AT LEAST ONE TEST CASE WITH AN 'INFO' OR BLANK STATUS (SEE ABOVE)</v>
      </c>
    </row>
    <row r="28" spans="1:16" ht="12.75" customHeight="1" x14ac:dyDescent="0.25">
      <c r="B28" s="111"/>
    </row>
    <row r="29" spans="1:16" ht="12.75" customHeight="1" x14ac:dyDescent="0.3">
      <c r="A29" s="114">
        <f>SUMPRODUCT(--ISERROR(#REF!))</f>
        <v>1</v>
      </c>
      <c r="B29" s="115" t="str">
        <f>"WARNING: THERE IS AT LEAST ONE TEST CASE WITH MULTIPLE OR INVALID ISSUE CODES (SEE TEST CASES TAB)"</f>
        <v>WARNING: THERE IS AT LEAST ONE TEST CASE WITH MULTIPLE OR INVALID ISSUE CODES (SEE TEST CASES TAB)</v>
      </c>
    </row>
    <row r="30" spans="1:16" ht="12.75" customHeight="1" x14ac:dyDescent="0.25"/>
    <row r="31" spans="1:16" ht="12.75" customHeight="1" x14ac:dyDescent="0.25"/>
    <row r="32" spans="1:16" ht="12.75" customHeight="1" x14ac:dyDescent="0.25"/>
    <row r="33" ht="12.75" customHeight="1" x14ac:dyDescent="0.25"/>
    <row r="34" ht="12.75" customHeight="1" x14ac:dyDescent="0.25"/>
    <row r="39" ht="12.75" customHeight="1" x14ac:dyDescent="0.25"/>
    <row r="40" ht="12.75" customHeight="1" x14ac:dyDescent="0.25"/>
    <row r="41" ht="12.75" customHeight="1" x14ac:dyDescent="0.25"/>
  </sheetData>
  <sheetProtection formatCells="0" formatColumns="0" formatRows="0" insertColumns="0" insertRows="0" insertHyperlinks="0" deleteColumns="0" deleteRows="0" sort="0" autoFilter="0"/>
  <conditionalFormatting sqref="D12">
    <cfRule type="cellIs" dxfId="23" priority="5" stopIfTrue="1" operator="greaterThan">
      <formula>0</formula>
    </cfRule>
  </conditionalFormatting>
  <conditionalFormatting sqref="N12">
    <cfRule type="cellIs" dxfId="22" priority="3" stopIfTrue="1" operator="greaterThan">
      <formula>0</formula>
    </cfRule>
    <cfRule type="cellIs" dxfId="21" priority="4" stopIfTrue="1" operator="lessThan">
      <formula>0</formula>
    </cfRule>
  </conditionalFormatting>
  <conditionalFormatting sqref="B27">
    <cfRule type="expression" dxfId="20" priority="2" stopIfTrue="1">
      <formula>$A$27=0</formula>
    </cfRule>
  </conditionalFormatting>
  <conditionalFormatting sqref="B29">
    <cfRule type="expression" dxfId="19" priority="1" stopIfTrue="1">
      <formula>$A$29=0</formula>
    </cfRule>
  </conditionalFormatting>
  <printOptions horizontalCentered="1"/>
  <pageMargins left="0.25" right="0.25" top="0.5" bottom="0.5" header="0.25" footer="0.25"/>
  <pageSetup orientation="landscape" horizontalDpi="1200" verticalDpi="1200" r:id="rId1"/>
  <headerFooter>
    <oddHeader>&amp;CIRS Office of Safeguards SCSEM</oddHeader>
    <oddFooter>&amp;L&amp;F&amp;RPage &amp;P of &amp;N</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N62"/>
  <sheetViews>
    <sheetView showGridLines="0" zoomScale="80" zoomScaleNormal="80" zoomScalePageLayoutView="80" workbookViewId="0">
      <pane ySplit="1" topLeftCell="A2" activePane="bottomLeft" state="frozen"/>
      <selection pane="bottomLeft" activeCell="D10" sqref="D10"/>
    </sheetView>
  </sheetViews>
  <sheetFormatPr defaultColWidth="9.26953125" defaultRowHeight="12.5" x14ac:dyDescent="0.25"/>
  <cols>
    <col min="14" max="14" width="9.26953125" customWidth="1"/>
  </cols>
  <sheetData>
    <row r="1" spans="1:14" ht="13" x14ac:dyDescent="0.3">
      <c r="A1" s="206" t="s">
        <v>63</v>
      </c>
      <c r="B1" s="207"/>
      <c r="C1" s="207"/>
      <c r="D1" s="207"/>
      <c r="E1" s="207"/>
      <c r="F1" s="207"/>
      <c r="G1" s="207"/>
      <c r="H1" s="207"/>
      <c r="I1" s="207"/>
      <c r="J1" s="207"/>
      <c r="K1" s="207"/>
      <c r="L1" s="207"/>
      <c r="M1" s="207"/>
      <c r="N1" s="208"/>
    </row>
    <row r="2" spans="1:14" ht="12.75" customHeight="1" x14ac:dyDescent="0.25">
      <c r="A2" s="240" t="s">
        <v>64</v>
      </c>
      <c r="B2" s="241"/>
      <c r="C2" s="241"/>
      <c r="D2" s="241"/>
      <c r="E2" s="241"/>
      <c r="F2" s="241"/>
      <c r="G2" s="241"/>
      <c r="H2" s="241"/>
      <c r="I2" s="241"/>
      <c r="J2" s="241"/>
      <c r="K2" s="241"/>
      <c r="L2" s="241"/>
      <c r="M2" s="241"/>
      <c r="N2" s="242"/>
    </row>
    <row r="3" spans="1:14" s="25" customFormat="1" ht="12.75" customHeight="1" x14ac:dyDescent="0.25">
      <c r="A3" s="7" t="s">
        <v>65</v>
      </c>
      <c r="B3" s="243"/>
      <c r="C3" s="243"/>
      <c r="D3" s="243"/>
      <c r="E3" s="243"/>
      <c r="F3" s="243"/>
      <c r="G3" s="243"/>
      <c r="H3" s="243"/>
      <c r="I3" s="243"/>
      <c r="J3" s="243"/>
      <c r="K3" s="243"/>
      <c r="L3" s="243"/>
      <c r="M3" s="243"/>
      <c r="N3" s="24"/>
    </row>
    <row r="4" spans="1:14" s="25" customFormat="1" x14ac:dyDescent="0.25">
      <c r="A4" s="2" t="s">
        <v>66</v>
      </c>
      <c r="B4" s="26"/>
      <c r="C4" s="26"/>
      <c r="D4" s="26"/>
      <c r="E4" s="26"/>
      <c r="F4" s="26"/>
      <c r="G4" s="26"/>
      <c r="H4" s="26"/>
      <c r="I4" s="26"/>
      <c r="J4" s="26"/>
      <c r="K4" s="26"/>
      <c r="L4" s="26"/>
      <c r="M4" s="26"/>
      <c r="N4" s="27"/>
    </row>
    <row r="5" spans="1:14" s="25" customFormat="1" x14ac:dyDescent="0.25">
      <c r="A5" s="2" t="s">
        <v>67</v>
      </c>
      <c r="B5" s="26"/>
      <c r="C5" s="26"/>
      <c r="D5" s="26"/>
      <c r="E5" s="26"/>
      <c r="F5" s="26"/>
      <c r="G5" s="26"/>
      <c r="H5" s="26"/>
      <c r="I5" s="26"/>
      <c r="J5" s="26"/>
      <c r="K5" s="26"/>
      <c r="L5" s="26"/>
      <c r="M5" s="26"/>
      <c r="N5" s="27"/>
    </row>
    <row r="6" spans="1:14" s="25" customFormat="1" x14ac:dyDescent="0.25">
      <c r="A6" s="2"/>
      <c r="B6" s="26"/>
      <c r="C6" s="26"/>
      <c r="D6" s="26"/>
      <c r="E6" s="26"/>
      <c r="F6" s="26"/>
      <c r="G6" s="26"/>
      <c r="H6" s="26"/>
      <c r="I6" s="26"/>
      <c r="J6" s="26"/>
      <c r="K6" s="26"/>
      <c r="L6" s="26"/>
      <c r="M6" s="26"/>
      <c r="N6" s="27"/>
    </row>
    <row r="7" spans="1:14" s="25" customFormat="1" x14ac:dyDescent="0.25">
      <c r="A7" s="2" t="s">
        <v>68</v>
      </c>
      <c r="B7" s="26"/>
      <c r="C7" s="26"/>
      <c r="D7" s="26"/>
      <c r="E7" s="26"/>
      <c r="F7" s="26"/>
      <c r="G7" s="26"/>
      <c r="H7" s="26"/>
      <c r="I7" s="26"/>
      <c r="J7" s="26"/>
      <c r="K7" s="26"/>
      <c r="L7" s="26"/>
      <c r="M7" s="26"/>
      <c r="N7" s="27"/>
    </row>
    <row r="8" spans="1:14" s="25" customFormat="1" x14ac:dyDescent="0.25">
      <c r="A8" s="2" t="s">
        <v>69</v>
      </c>
      <c r="B8" s="26"/>
      <c r="C8" s="26"/>
      <c r="D8" s="26"/>
      <c r="E8" s="26"/>
      <c r="F8" s="26"/>
      <c r="G8" s="26"/>
      <c r="H8" s="26"/>
      <c r="I8" s="26"/>
      <c r="J8" s="26"/>
      <c r="K8" s="26"/>
      <c r="L8" s="26"/>
      <c r="M8" s="26"/>
      <c r="N8" s="27"/>
    </row>
    <row r="9" spans="1:14" s="25" customFormat="1" x14ac:dyDescent="0.25">
      <c r="A9" s="2" t="s">
        <v>70</v>
      </c>
      <c r="B9" s="26"/>
      <c r="C9" s="26"/>
      <c r="D9" s="26"/>
      <c r="E9" s="26"/>
      <c r="F9" s="26"/>
      <c r="G9" s="26"/>
      <c r="H9" s="26"/>
      <c r="I9" s="26"/>
      <c r="J9" s="26"/>
      <c r="K9" s="26"/>
      <c r="L9" s="26"/>
      <c r="M9" s="26"/>
      <c r="N9" s="27"/>
    </row>
    <row r="10" spans="1:14" x14ac:dyDescent="0.25">
      <c r="A10" s="28"/>
      <c r="B10" s="29"/>
      <c r="C10" s="29"/>
      <c r="D10" s="29"/>
      <c r="E10" s="29"/>
      <c r="F10" s="29"/>
      <c r="G10" s="29"/>
      <c r="H10" s="29"/>
      <c r="I10" s="29"/>
      <c r="J10" s="29"/>
      <c r="K10" s="29"/>
      <c r="L10" s="29"/>
      <c r="M10" s="29"/>
      <c r="N10" s="30"/>
    </row>
    <row r="12" spans="1:14" s="76" customFormat="1" ht="12.75" customHeight="1" x14ac:dyDescent="0.25">
      <c r="A12" s="240" t="s">
        <v>71</v>
      </c>
      <c r="B12" s="241"/>
      <c r="C12" s="241"/>
      <c r="D12" s="241"/>
      <c r="E12" s="241"/>
      <c r="F12" s="241"/>
      <c r="G12" s="241"/>
      <c r="H12" s="241"/>
      <c r="I12" s="241"/>
      <c r="J12" s="241"/>
      <c r="K12" s="241"/>
      <c r="L12" s="241"/>
      <c r="M12" s="241"/>
      <c r="N12" s="242"/>
    </row>
    <row r="13" spans="1:14" s="76" customFormat="1" ht="12.75" customHeight="1" x14ac:dyDescent="0.25">
      <c r="A13" s="31" t="s">
        <v>72</v>
      </c>
      <c r="B13" s="244"/>
      <c r="C13" s="32"/>
      <c r="D13" s="77" t="s">
        <v>73</v>
      </c>
      <c r="E13" s="245"/>
      <c r="F13" s="245"/>
      <c r="G13" s="245"/>
      <c r="H13" s="245"/>
      <c r="I13" s="245"/>
      <c r="J13" s="245"/>
      <c r="K13" s="245"/>
      <c r="L13" s="245"/>
      <c r="M13" s="245"/>
      <c r="N13" s="78"/>
    </row>
    <row r="14" spans="1:14" s="76" customFormat="1" ht="13" x14ac:dyDescent="0.25">
      <c r="A14" s="33"/>
      <c r="B14" s="34"/>
      <c r="C14" s="35"/>
      <c r="D14" s="79" t="s">
        <v>74</v>
      </c>
      <c r="E14" s="80"/>
      <c r="F14" s="80"/>
      <c r="G14" s="80"/>
      <c r="H14" s="80"/>
      <c r="I14" s="80"/>
      <c r="J14" s="80"/>
      <c r="K14" s="80"/>
      <c r="L14" s="80"/>
      <c r="M14" s="80"/>
      <c r="N14" s="81"/>
    </row>
    <row r="15" spans="1:14" s="76" customFormat="1" ht="12.75" customHeight="1" x14ac:dyDescent="0.25">
      <c r="A15" s="246" t="s">
        <v>75</v>
      </c>
      <c r="B15" s="247"/>
      <c r="C15" s="248"/>
      <c r="D15" s="249" t="s">
        <v>76</v>
      </c>
      <c r="E15" s="250"/>
      <c r="F15" s="250"/>
      <c r="G15" s="250"/>
      <c r="H15" s="250"/>
      <c r="I15" s="250"/>
      <c r="J15" s="250"/>
      <c r="K15" s="250"/>
      <c r="L15" s="250"/>
      <c r="M15" s="250"/>
      <c r="N15" s="251"/>
    </row>
    <row r="16" spans="1:14" ht="12.75" customHeight="1" x14ac:dyDescent="0.25">
      <c r="A16" s="31" t="s">
        <v>77</v>
      </c>
      <c r="B16" s="244"/>
      <c r="C16" s="32"/>
      <c r="D16" s="77" t="s">
        <v>78</v>
      </c>
      <c r="E16" s="245"/>
      <c r="F16" s="245"/>
      <c r="G16" s="245"/>
      <c r="H16" s="245"/>
      <c r="I16" s="245"/>
      <c r="J16" s="245"/>
      <c r="K16" s="245"/>
      <c r="L16" s="245"/>
      <c r="M16" s="245"/>
      <c r="N16" s="78"/>
    </row>
    <row r="17" spans="1:14" s="76" customFormat="1" ht="12.75" customHeight="1" x14ac:dyDescent="0.25">
      <c r="A17" s="31" t="s">
        <v>79</v>
      </c>
      <c r="B17" s="244"/>
      <c r="C17" s="32"/>
      <c r="D17" s="297" t="s">
        <v>80</v>
      </c>
      <c r="E17" s="298"/>
      <c r="F17" s="298"/>
      <c r="G17" s="298"/>
      <c r="H17" s="298"/>
      <c r="I17" s="298"/>
      <c r="J17" s="298"/>
      <c r="K17" s="298"/>
      <c r="L17" s="298"/>
      <c r="M17" s="298"/>
      <c r="N17" s="299"/>
    </row>
    <row r="18" spans="1:14" s="76" customFormat="1" ht="13" x14ac:dyDescent="0.25">
      <c r="A18" s="36"/>
      <c r="B18" s="37"/>
      <c r="C18" s="38"/>
      <c r="D18" s="300"/>
      <c r="E18" s="301"/>
      <c r="F18" s="301"/>
      <c r="G18" s="301"/>
      <c r="H18" s="301"/>
      <c r="I18" s="301"/>
      <c r="J18" s="301"/>
      <c r="K18" s="301"/>
      <c r="L18" s="301"/>
      <c r="M18" s="301"/>
      <c r="N18" s="302"/>
    </row>
    <row r="19" spans="1:14" s="76" customFormat="1" ht="12.75" customHeight="1" x14ac:dyDescent="0.25">
      <c r="A19" s="82" t="s">
        <v>81</v>
      </c>
      <c r="B19" s="83"/>
      <c r="C19" s="84"/>
      <c r="D19" s="85" t="s">
        <v>4389</v>
      </c>
      <c r="E19" s="86"/>
      <c r="F19" s="86"/>
      <c r="G19" s="86"/>
      <c r="H19" s="86"/>
      <c r="I19" s="86"/>
      <c r="J19" s="86"/>
      <c r="K19" s="86"/>
      <c r="L19" s="86"/>
      <c r="M19" s="86"/>
      <c r="N19" s="252"/>
    </row>
    <row r="20" spans="1:14" ht="12.75" customHeight="1" x14ac:dyDescent="0.25">
      <c r="A20" s="36" t="s">
        <v>82</v>
      </c>
      <c r="B20" s="37"/>
      <c r="C20" s="38"/>
      <c r="D20" s="87" t="s">
        <v>83</v>
      </c>
      <c r="E20" s="88"/>
      <c r="F20" s="88"/>
      <c r="G20" s="88"/>
      <c r="H20" s="88"/>
      <c r="I20" s="88"/>
      <c r="J20" s="88"/>
      <c r="K20" s="88"/>
      <c r="L20" s="88"/>
      <c r="M20" s="88"/>
      <c r="N20" s="89"/>
    </row>
    <row r="21" spans="1:14" ht="13" x14ac:dyDescent="0.25">
      <c r="A21" s="33"/>
      <c r="B21" s="34"/>
      <c r="C21" s="35"/>
      <c r="D21" s="79" t="s">
        <v>84</v>
      </c>
      <c r="E21" s="80"/>
      <c r="F21" s="80"/>
      <c r="G21" s="80"/>
      <c r="H21" s="80"/>
      <c r="I21" s="80"/>
      <c r="J21" s="80"/>
      <c r="K21" s="80"/>
      <c r="L21" s="80"/>
      <c r="M21" s="80"/>
      <c r="N21" s="81"/>
    </row>
    <row r="22" spans="1:14" ht="12.75" customHeight="1" x14ac:dyDescent="0.25">
      <c r="A22" s="31" t="s">
        <v>85</v>
      </c>
      <c r="B22" s="244"/>
      <c r="C22" s="32"/>
      <c r="D22" s="77" t="s">
        <v>86</v>
      </c>
      <c r="E22" s="245"/>
      <c r="F22" s="245"/>
      <c r="G22" s="245"/>
      <c r="H22" s="245"/>
      <c r="I22" s="245"/>
      <c r="J22" s="245"/>
      <c r="K22" s="245"/>
      <c r="L22" s="245"/>
      <c r="M22" s="245"/>
      <c r="N22" s="78"/>
    </row>
    <row r="23" spans="1:14" ht="13" x14ac:dyDescent="0.25">
      <c r="A23" s="33"/>
      <c r="B23" s="34"/>
      <c r="C23" s="35"/>
      <c r="D23" s="79" t="s">
        <v>87</v>
      </c>
      <c r="E23" s="80"/>
      <c r="F23" s="80"/>
      <c r="G23" s="80"/>
      <c r="H23" s="80"/>
      <c r="I23" s="80"/>
      <c r="J23" s="80"/>
      <c r="K23" s="80"/>
      <c r="L23" s="80"/>
      <c r="M23" s="80"/>
      <c r="N23" s="81"/>
    </row>
    <row r="24" spans="1:14" ht="12.75" customHeight="1" x14ac:dyDescent="0.25">
      <c r="A24" s="246" t="s">
        <v>88</v>
      </c>
      <c r="B24" s="247"/>
      <c r="C24" s="248"/>
      <c r="D24" s="249" t="s">
        <v>89</v>
      </c>
      <c r="E24" s="250"/>
      <c r="F24" s="250"/>
      <c r="G24" s="250"/>
      <c r="H24" s="250"/>
      <c r="I24" s="250"/>
      <c r="J24" s="250"/>
      <c r="K24" s="250"/>
      <c r="L24" s="250"/>
      <c r="M24" s="250"/>
      <c r="N24" s="251"/>
    </row>
    <row r="25" spans="1:14" ht="12.75" customHeight="1" x14ac:dyDescent="0.25">
      <c r="A25" s="31" t="s">
        <v>90</v>
      </c>
      <c r="B25" s="244"/>
      <c r="C25" s="32"/>
      <c r="D25" s="77" t="s">
        <v>91</v>
      </c>
      <c r="E25" s="245"/>
      <c r="F25" s="245"/>
      <c r="G25" s="245"/>
      <c r="H25" s="245"/>
      <c r="I25" s="245"/>
      <c r="J25" s="245"/>
      <c r="K25" s="245"/>
      <c r="L25" s="245"/>
      <c r="M25" s="245"/>
      <c r="N25" s="78"/>
    </row>
    <row r="26" spans="1:14" ht="13" x14ac:dyDescent="0.25">
      <c r="A26" s="33"/>
      <c r="B26" s="34"/>
      <c r="C26" s="35"/>
      <c r="D26" s="79" t="s">
        <v>92</v>
      </c>
      <c r="E26" s="80"/>
      <c r="F26" s="80"/>
      <c r="G26" s="80"/>
      <c r="H26" s="80"/>
      <c r="I26" s="80"/>
      <c r="J26" s="80"/>
      <c r="K26" s="80"/>
      <c r="L26" s="80"/>
      <c r="M26" s="80"/>
      <c r="N26" s="81"/>
    </row>
    <row r="27" spans="1:14" ht="12.75" customHeight="1" x14ac:dyDescent="0.25">
      <c r="A27" s="31" t="s">
        <v>93</v>
      </c>
      <c r="B27" s="244"/>
      <c r="C27" s="32"/>
      <c r="D27" s="77" t="s">
        <v>94</v>
      </c>
      <c r="E27" s="245"/>
      <c r="F27" s="245"/>
      <c r="G27" s="245"/>
      <c r="H27" s="245"/>
      <c r="I27" s="245"/>
      <c r="J27" s="245"/>
      <c r="K27" s="245"/>
      <c r="L27" s="245"/>
      <c r="M27" s="245"/>
      <c r="N27" s="78"/>
    </row>
    <row r="28" spans="1:14" ht="13" x14ac:dyDescent="0.25">
      <c r="A28" s="36"/>
      <c r="B28" s="37"/>
      <c r="C28" s="38"/>
      <c r="D28" s="87" t="s">
        <v>95</v>
      </c>
      <c r="E28" s="88"/>
      <c r="F28" s="88"/>
      <c r="G28" s="88"/>
      <c r="H28" s="88"/>
      <c r="I28" s="88"/>
      <c r="J28" s="88"/>
      <c r="K28" s="88"/>
      <c r="L28" s="88"/>
      <c r="M28" s="88"/>
      <c r="N28" s="89"/>
    </row>
    <row r="29" spans="1:14" ht="13" x14ac:dyDescent="0.25">
      <c r="A29" s="36"/>
      <c r="B29" s="37"/>
      <c r="C29" s="38"/>
      <c r="D29" s="87" t="s">
        <v>96</v>
      </c>
      <c r="E29" s="88"/>
      <c r="F29" s="88"/>
      <c r="G29" s="88"/>
      <c r="H29" s="88"/>
      <c r="I29" s="88"/>
      <c r="J29" s="88"/>
      <c r="K29" s="88"/>
      <c r="L29" s="88"/>
      <c r="M29" s="88"/>
      <c r="N29" s="89"/>
    </row>
    <row r="30" spans="1:14" ht="13" x14ac:dyDescent="0.25">
      <c r="A30" s="36"/>
      <c r="B30" s="37"/>
      <c r="C30" s="38"/>
      <c r="D30" s="87" t="s">
        <v>97</v>
      </c>
      <c r="E30" s="88"/>
      <c r="F30" s="88"/>
      <c r="G30" s="88"/>
      <c r="H30" s="88"/>
      <c r="I30" s="88"/>
      <c r="J30" s="88"/>
      <c r="K30" s="88"/>
      <c r="L30" s="88"/>
      <c r="M30" s="88"/>
      <c r="N30" s="89"/>
    </row>
    <row r="31" spans="1:14" ht="13" x14ac:dyDescent="0.25">
      <c r="A31" s="33"/>
      <c r="B31" s="34"/>
      <c r="C31" s="35"/>
      <c r="D31" s="79" t="s">
        <v>98</v>
      </c>
      <c r="E31" s="80"/>
      <c r="F31" s="80"/>
      <c r="G31" s="80"/>
      <c r="H31" s="80"/>
      <c r="I31" s="80"/>
      <c r="J31" s="80"/>
      <c r="K31" s="80"/>
      <c r="L31" s="80"/>
      <c r="M31" s="80"/>
      <c r="N31" s="81"/>
    </row>
    <row r="32" spans="1:14" ht="12.75" customHeight="1" x14ac:dyDescent="0.25">
      <c r="A32" s="31" t="s">
        <v>99</v>
      </c>
      <c r="B32" s="244"/>
      <c r="C32" s="32"/>
      <c r="D32" s="77" t="s">
        <v>100</v>
      </c>
      <c r="E32" s="245"/>
      <c r="F32" s="245"/>
      <c r="G32" s="245"/>
      <c r="H32" s="245"/>
      <c r="I32" s="245"/>
      <c r="J32" s="245"/>
      <c r="K32" s="245"/>
      <c r="L32" s="245"/>
      <c r="M32" s="245"/>
      <c r="N32" s="78"/>
    </row>
    <row r="33" spans="1:14" ht="13" x14ac:dyDescent="0.25">
      <c r="A33" s="33"/>
      <c r="B33" s="34"/>
      <c r="C33" s="35"/>
      <c r="D33" s="79" t="s">
        <v>101</v>
      </c>
      <c r="E33" s="80"/>
      <c r="F33" s="80"/>
      <c r="G33" s="80"/>
      <c r="H33" s="80"/>
      <c r="I33" s="80"/>
      <c r="J33" s="80"/>
      <c r="K33" s="80"/>
      <c r="L33" s="80"/>
      <c r="M33" s="80"/>
      <c r="N33" s="81"/>
    </row>
    <row r="34" spans="1:14" ht="13" x14ac:dyDescent="0.25">
      <c r="A34" s="106" t="s">
        <v>102</v>
      </c>
      <c r="B34" s="253"/>
      <c r="C34" s="107"/>
      <c r="D34" s="303" t="s">
        <v>103</v>
      </c>
      <c r="E34" s="304"/>
      <c r="F34" s="304"/>
      <c r="G34" s="304"/>
      <c r="H34" s="304"/>
      <c r="I34" s="304"/>
      <c r="J34" s="304"/>
      <c r="K34" s="304"/>
      <c r="L34" s="304"/>
      <c r="M34" s="304"/>
      <c r="N34" s="305"/>
    </row>
    <row r="35" spans="1:14" ht="13" x14ac:dyDescent="0.25">
      <c r="A35" s="90"/>
      <c r="B35" s="37"/>
      <c r="C35" s="91"/>
      <c r="D35" s="306"/>
      <c r="E35" s="307"/>
      <c r="F35" s="307"/>
      <c r="G35" s="307"/>
      <c r="H35" s="307"/>
      <c r="I35" s="307"/>
      <c r="J35" s="307"/>
      <c r="K35" s="307"/>
      <c r="L35" s="307"/>
      <c r="M35" s="307"/>
      <c r="N35" s="308"/>
    </row>
    <row r="36" spans="1:14" ht="12.75" customHeight="1" x14ac:dyDescent="0.25">
      <c r="A36" s="92" t="s">
        <v>104</v>
      </c>
      <c r="B36" s="83"/>
      <c r="C36" s="254"/>
      <c r="D36" s="249" t="s">
        <v>105</v>
      </c>
      <c r="E36" s="250"/>
      <c r="F36" s="250"/>
      <c r="G36" s="250"/>
      <c r="H36" s="250"/>
      <c r="I36" s="250"/>
      <c r="J36" s="250"/>
      <c r="K36" s="250"/>
      <c r="L36" s="250"/>
      <c r="M36" s="250"/>
      <c r="N36" s="251"/>
    </row>
    <row r="37" spans="1:14" ht="12.75" customHeight="1" x14ac:dyDescent="0.25">
      <c r="A37" s="82" t="s">
        <v>106</v>
      </c>
      <c r="B37" s="83"/>
      <c r="C37" s="254"/>
      <c r="D37" s="249" t="s">
        <v>107</v>
      </c>
      <c r="E37" s="250"/>
      <c r="F37" s="250"/>
      <c r="G37" s="250"/>
      <c r="H37" s="250"/>
      <c r="I37" s="250"/>
      <c r="J37" s="250"/>
      <c r="K37" s="250"/>
      <c r="L37" s="250"/>
      <c r="M37" s="250"/>
      <c r="N37" s="251"/>
    </row>
    <row r="38" spans="1:14" ht="12.75" customHeight="1" x14ac:dyDescent="0.25">
      <c r="A38" s="309" t="s">
        <v>108</v>
      </c>
      <c r="B38" s="310"/>
      <c r="C38" s="311"/>
      <c r="D38" s="303" t="s">
        <v>4390</v>
      </c>
      <c r="E38" s="304"/>
      <c r="F38" s="304"/>
      <c r="G38" s="304"/>
      <c r="H38" s="304"/>
      <c r="I38" s="304"/>
      <c r="J38" s="304"/>
      <c r="K38" s="304"/>
      <c r="L38" s="304"/>
      <c r="M38" s="304"/>
      <c r="N38" s="305"/>
    </row>
    <row r="39" spans="1:14" ht="12.75" customHeight="1" x14ac:dyDescent="0.25">
      <c r="A39" s="312"/>
      <c r="B39" s="313"/>
      <c r="C39" s="314"/>
      <c r="D39" s="315"/>
      <c r="E39" s="316"/>
      <c r="F39" s="316"/>
      <c r="G39" s="316"/>
      <c r="H39" s="316"/>
      <c r="I39" s="316"/>
      <c r="J39" s="316"/>
      <c r="K39" s="316"/>
      <c r="L39" s="316"/>
      <c r="M39" s="316"/>
      <c r="N39" s="317"/>
    </row>
    <row r="40" spans="1:14" ht="12.75" customHeight="1" x14ac:dyDescent="0.25">
      <c r="A40" s="309" t="s">
        <v>109</v>
      </c>
      <c r="B40" s="310"/>
      <c r="C40" s="311"/>
      <c r="D40" s="303" t="s">
        <v>110</v>
      </c>
      <c r="E40" s="304"/>
      <c r="F40" s="304"/>
      <c r="G40" s="304"/>
      <c r="H40" s="304"/>
      <c r="I40" s="304"/>
      <c r="J40" s="304"/>
      <c r="K40" s="304"/>
      <c r="L40" s="304"/>
      <c r="M40" s="304"/>
      <c r="N40" s="305"/>
    </row>
    <row r="41" spans="1:14" ht="12.75" customHeight="1" x14ac:dyDescent="0.25">
      <c r="A41" s="312"/>
      <c r="B41" s="313"/>
      <c r="C41" s="314"/>
      <c r="D41" s="315"/>
      <c r="E41" s="316"/>
      <c r="F41" s="316"/>
      <c r="G41" s="316"/>
      <c r="H41" s="316"/>
      <c r="I41" s="316"/>
      <c r="J41" s="316"/>
      <c r="K41" s="316"/>
      <c r="L41" s="316"/>
      <c r="M41" s="316"/>
      <c r="N41" s="317"/>
    </row>
    <row r="42" spans="1:14" ht="12.75" customHeight="1" x14ac:dyDescent="0.25">
      <c r="A42" s="106" t="s">
        <v>111</v>
      </c>
      <c r="B42" s="253"/>
      <c r="C42" s="107"/>
      <c r="D42" s="291" t="s">
        <v>112</v>
      </c>
      <c r="E42" s="292"/>
      <c r="F42" s="292"/>
      <c r="G42" s="292"/>
      <c r="H42" s="292"/>
      <c r="I42" s="292"/>
      <c r="J42" s="292"/>
      <c r="K42" s="292"/>
      <c r="L42" s="292"/>
      <c r="M42" s="292"/>
      <c r="N42" s="293"/>
    </row>
    <row r="43" spans="1:14" ht="12.75" customHeight="1" x14ac:dyDescent="0.25">
      <c r="A43" s="108"/>
      <c r="B43" s="109"/>
      <c r="C43" s="110"/>
      <c r="D43" s="294"/>
      <c r="E43" s="295"/>
      <c r="F43" s="295"/>
      <c r="G43" s="295"/>
      <c r="H43" s="295"/>
      <c r="I43" s="295"/>
      <c r="J43" s="295"/>
      <c r="K43" s="295"/>
      <c r="L43" s="295"/>
      <c r="M43" s="295"/>
      <c r="N43" s="296"/>
    </row>
    <row r="45" spans="1:14" ht="12.75" customHeight="1" x14ac:dyDescent="0.25">
      <c r="A45" s="240" t="s">
        <v>113</v>
      </c>
      <c r="B45" s="241"/>
      <c r="C45" s="241"/>
      <c r="D45" s="241"/>
      <c r="E45" s="241"/>
      <c r="F45" s="241"/>
      <c r="G45" s="241"/>
      <c r="H45" s="241"/>
      <c r="I45" s="241"/>
      <c r="J45" s="241"/>
      <c r="K45" s="241"/>
      <c r="L45" s="241"/>
      <c r="M45" s="241"/>
      <c r="N45" s="242"/>
    </row>
    <row r="46" spans="1:14" ht="12.75" customHeight="1" x14ac:dyDescent="0.25">
      <c r="A46" s="39" t="s">
        <v>114</v>
      </c>
      <c r="B46" s="255"/>
      <c r="C46" s="255"/>
      <c r="D46" s="255"/>
      <c r="E46" s="255"/>
      <c r="F46" s="255"/>
      <c r="G46" s="255"/>
      <c r="H46" s="255"/>
      <c r="I46" s="255"/>
      <c r="J46" s="255"/>
      <c r="K46" s="255"/>
      <c r="L46" s="255"/>
      <c r="M46" s="255"/>
      <c r="N46" s="40"/>
    </row>
    <row r="47" spans="1:14" ht="12.75" customHeight="1" x14ac:dyDescent="0.25">
      <c r="A47" s="41" t="s">
        <v>115</v>
      </c>
      <c r="B47" s="3" t="s">
        <v>116</v>
      </c>
      <c r="C47" s="3"/>
      <c r="D47" s="3"/>
      <c r="E47" s="3"/>
      <c r="F47" s="3"/>
      <c r="G47" s="3"/>
      <c r="H47" s="3"/>
      <c r="I47" s="3"/>
      <c r="J47" s="3"/>
      <c r="K47" s="3"/>
      <c r="L47" s="3"/>
      <c r="M47" s="3"/>
      <c r="N47" s="4"/>
    </row>
    <row r="48" spans="1:14" ht="12.75" customHeight="1" x14ac:dyDescent="0.25">
      <c r="A48" s="41" t="s">
        <v>117</v>
      </c>
      <c r="B48" s="3" t="s">
        <v>118</v>
      </c>
      <c r="C48" s="3"/>
      <c r="D48" s="3"/>
      <c r="E48" s="3"/>
      <c r="F48" s="3"/>
      <c r="G48" s="3"/>
      <c r="H48" s="3"/>
      <c r="I48" s="3"/>
      <c r="J48" s="3"/>
      <c r="K48" s="3"/>
      <c r="L48" s="3"/>
      <c r="M48" s="3"/>
      <c r="N48" s="4"/>
    </row>
    <row r="49" spans="1:14" ht="12.75" customHeight="1" x14ac:dyDescent="0.25">
      <c r="A49" s="41" t="s">
        <v>119</v>
      </c>
      <c r="B49" s="3" t="s">
        <v>120</v>
      </c>
      <c r="C49" s="3"/>
      <c r="D49" s="3"/>
      <c r="E49" s="3"/>
      <c r="F49" s="3"/>
      <c r="G49" s="3"/>
      <c r="H49" s="3"/>
      <c r="I49" s="3"/>
      <c r="J49" s="3"/>
      <c r="K49" s="3"/>
      <c r="L49" s="3"/>
      <c r="M49" s="3"/>
      <c r="N49" s="4"/>
    </row>
    <row r="50" spans="1:14" ht="12.75" customHeight="1" x14ac:dyDescent="0.25">
      <c r="A50" s="41" t="s">
        <v>121</v>
      </c>
      <c r="B50" s="3" t="s">
        <v>122</v>
      </c>
      <c r="C50" s="3"/>
      <c r="D50" s="3"/>
      <c r="E50" s="3"/>
      <c r="F50" s="3"/>
      <c r="G50" s="3"/>
      <c r="H50" s="3"/>
      <c r="I50" s="3"/>
      <c r="J50" s="3"/>
      <c r="K50" s="3"/>
      <c r="L50" s="3"/>
      <c r="M50" s="3"/>
      <c r="N50" s="4"/>
    </row>
    <row r="51" spans="1:14" ht="12.75" customHeight="1" x14ac:dyDescent="0.25">
      <c r="A51" s="41" t="s">
        <v>123</v>
      </c>
      <c r="B51" s="3" t="s">
        <v>124</v>
      </c>
      <c r="C51" s="3"/>
      <c r="D51" s="3"/>
      <c r="E51" s="3"/>
      <c r="F51" s="3"/>
      <c r="G51" s="3"/>
      <c r="H51" s="3"/>
      <c r="I51" s="3"/>
      <c r="J51" s="3"/>
      <c r="K51" s="3"/>
      <c r="L51" s="3"/>
      <c r="M51" s="3"/>
      <c r="N51" s="4"/>
    </row>
    <row r="52" spans="1:14" ht="12.75" customHeight="1" x14ac:dyDescent="0.25">
      <c r="A52" s="41" t="s">
        <v>125</v>
      </c>
      <c r="B52" s="3" t="s">
        <v>126</v>
      </c>
      <c r="C52" s="3"/>
      <c r="D52" s="3"/>
      <c r="E52" s="3"/>
      <c r="F52" s="3"/>
      <c r="G52" s="3"/>
      <c r="H52" s="3"/>
      <c r="I52" s="3"/>
      <c r="J52" s="3"/>
      <c r="K52" s="3"/>
      <c r="L52" s="3"/>
      <c r="M52" s="3"/>
      <c r="N52" s="4"/>
    </row>
    <row r="53" spans="1:14" ht="12.75" customHeight="1" x14ac:dyDescent="0.25">
      <c r="A53" s="41" t="s">
        <v>127</v>
      </c>
      <c r="B53" s="3" t="s">
        <v>128</v>
      </c>
      <c r="C53" s="3"/>
      <c r="D53" s="3"/>
      <c r="E53" s="3"/>
      <c r="F53" s="3"/>
      <c r="G53" s="3"/>
      <c r="H53" s="3"/>
      <c r="I53" s="3"/>
      <c r="J53" s="3"/>
      <c r="K53" s="3"/>
      <c r="L53" s="3"/>
      <c r="M53" s="3"/>
      <c r="N53" s="4"/>
    </row>
    <row r="54" spans="1:14" ht="12.75" customHeight="1" x14ac:dyDescent="0.25">
      <c r="A54" s="41" t="s">
        <v>129</v>
      </c>
      <c r="B54" s="3" t="s">
        <v>130</v>
      </c>
      <c r="C54" s="3"/>
      <c r="D54" s="3"/>
      <c r="E54" s="3"/>
      <c r="F54" s="3"/>
      <c r="G54" s="3"/>
      <c r="H54" s="3"/>
      <c r="I54" s="3"/>
      <c r="J54" s="3"/>
      <c r="K54" s="3"/>
      <c r="L54" s="3"/>
      <c r="M54" s="3"/>
      <c r="N54" s="4"/>
    </row>
    <row r="55" spans="1:14" ht="12.75" customHeight="1" x14ac:dyDescent="0.25">
      <c r="A55" s="42"/>
      <c r="B55" s="3"/>
      <c r="C55" s="3"/>
      <c r="D55" s="3"/>
      <c r="E55" s="3"/>
      <c r="F55" s="3"/>
      <c r="G55" s="3"/>
      <c r="H55" s="3"/>
      <c r="I55" s="3"/>
      <c r="J55" s="3"/>
      <c r="K55" s="3"/>
      <c r="L55" s="3"/>
      <c r="M55" s="3"/>
      <c r="N55" s="4"/>
    </row>
    <row r="56" spans="1:14" ht="12.75" customHeight="1" x14ac:dyDescent="0.25">
      <c r="A56" s="2" t="s">
        <v>131</v>
      </c>
      <c r="B56" s="43"/>
      <c r="C56" s="43"/>
      <c r="D56" s="43"/>
      <c r="E56" s="43"/>
      <c r="F56" s="43"/>
      <c r="G56" s="43"/>
      <c r="H56" s="43"/>
      <c r="I56" s="43"/>
      <c r="J56" s="43"/>
      <c r="K56" s="43"/>
      <c r="L56" s="43"/>
      <c r="M56" s="43"/>
      <c r="N56" s="44"/>
    </row>
    <row r="57" spans="1:14" ht="12.75" customHeight="1" x14ac:dyDescent="0.25">
      <c r="A57" s="42"/>
      <c r="B57" s="3"/>
      <c r="C57" s="3"/>
      <c r="D57" s="3"/>
      <c r="E57" s="3"/>
      <c r="F57" s="3"/>
      <c r="G57" s="3"/>
      <c r="H57" s="3"/>
      <c r="I57" s="3"/>
      <c r="J57" s="3"/>
      <c r="K57" s="3"/>
      <c r="L57" s="3"/>
      <c r="M57" s="3"/>
      <c r="N57" s="4"/>
    </row>
    <row r="58" spans="1:14" ht="12.75" customHeight="1" x14ac:dyDescent="0.25">
      <c r="A58" s="45" t="s">
        <v>132</v>
      </c>
      <c r="B58" s="46"/>
      <c r="C58" s="46"/>
      <c r="D58" s="46"/>
      <c r="E58" s="46"/>
      <c r="F58" s="46"/>
      <c r="G58" s="46"/>
      <c r="H58" s="46"/>
      <c r="I58" s="46"/>
      <c r="J58" s="46"/>
      <c r="K58" s="46"/>
      <c r="L58" s="46"/>
      <c r="M58" s="46"/>
      <c r="N58" s="47"/>
    </row>
    <row r="59" spans="1:14" ht="12.75" customHeight="1" x14ac:dyDescent="0.25">
      <c r="A59" s="41" t="s">
        <v>115</v>
      </c>
      <c r="B59" s="3" t="s">
        <v>133</v>
      </c>
      <c r="C59" s="3"/>
      <c r="D59" s="3"/>
      <c r="E59" s="3"/>
      <c r="F59" s="3"/>
      <c r="G59" s="3"/>
      <c r="H59" s="3"/>
      <c r="I59" s="3"/>
      <c r="J59" s="3"/>
      <c r="K59" s="3"/>
      <c r="L59" s="3"/>
      <c r="M59" s="3"/>
      <c r="N59" s="4"/>
    </row>
    <row r="60" spans="1:14" ht="12.75" customHeight="1" x14ac:dyDescent="0.25">
      <c r="A60" s="41" t="s">
        <v>117</v>
      </c>
      <c r="B60" s="3" t="s">
        <v>134</v>
      </c>
      <c r="C60" s="3"/>
      <c r="D60" s="3"/>
      <c r="E60" s="3"/>
      <c r="F60" s="3"/>
      <c r="G60" s="3"/>
      <c r="H60" s="3"/>
      <c r="I60" s="3"/>
      <c r="J60" s="3"/>
      <c r="K60" s="3"/>
      <c r="L60" s="3"/>
      <c r="M60" s="3"/>
      <c r="N60" s="4"/>
    </row>
    <row r="61" spans="1:14" ht="12.75" customHeight="1" x14ac:dyDescent="0.25">
      <c r="A61" s="41" t="s">
        <v>119</v>
      </c>
      <c r="B61" s="3" t="s">
        <v>135</v>
      </c>
      <c r="C61" s="3"/>
      <c r="D61" s="3"/>
      <c r="E61" s="3"/>
      <c r="F61" s="3"/>
      <c r="G61" s="3"/>
      <c r="H61" s="3"/>
      <c r="I61" s="3"/>
      <c r="J61" s="3"/>
      <c r="K61" s="3"/>
      <c r="L61" s="3"/>
      <c r="M61" s="3"/>
      <c r="N61" s="4"/>
    </row>
    <row r="62" spans="1:14" ht="12.75" customHeight="1" x14ac:dyDescent="0.25">
      <c r="A62" s="48"/>
      <c r="B62" s="5"/>
      <c r="C62" s="5"/>
      <c r="D62" s="5"/>
      <c r="E62" s="5"/>
      <c r="F62" s="5"/>
      <c r="G62" s="5"/>
      <c r="H62" s="5"/>
      <c r="I62" s="5"/>
      <c r="J62" s="5"/>
      <c r="K62" s="5"/>
      <c r="L62" s="5"/>
      <c r="M62" s="5"/>
      <c r="N62" s="6"/>
    </row>
  </sheetData>
  <sheetProtection sort="0" autoFilter="0"/>
  <mergeCells count="7">
    <mergeCell ref="D42:N43"/>
    <mergeCell ref="D17:N18"/>
    <mergeCell ref="D34:N35"/>
    <mergeCell ref="A38:C39"/>
    <mergeCell ref="D38:N39"/>
    <mergeCell ref="A40:C41"/>
    <mergeCell ref="D40:N41"/>
  </mergeCells>
  <phoneticPr fontId="3" type="noConversion"/>
  <printOptions horizontalCentered="1"/>
  <pageMargins left="0.25" right="0.25" top="0.5" bottom="0.5" header="0.25" footer="0.25"/>
  <pageSetup orientation="landscape" horizontalDpi="1200" verticalDpi="1200"/>
  <headerFooter>
    <oddHeader>&amp;CIRS Office of Safeguards SCSEM</oddHeader>
    <oddFooter>&amp;L&amp;F&amp;RPage &amp;P of &amp;N</oddFooter>
  </headerFooter>
  <rowBreaks count="1" manualBreakCount="1">
    <brk id="44" max="13" man="1"/>
  </row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9B9CA-535D-44C0-BC79-A8837095C036}">
  <dimension ref="A1:AA303"/>
  <sheetViews>
    <sheetView showRuler="0" zoomScale="80" zoomScaleNormal="80" workbookViewId="0">
      <pane ySplit="2" topLeftCell="A3" activePane="bottomLeft" state="frozen"/>
      <selection activeCell="K2" sqref="K2:K256"/>
      <selection pane="bottomLeft" activeCell="F4" sqref="F4"/>
    </sheetView>
  </sheetViews>
  <sheetFormatPr defaultColWidth="10.7265625" defaultRowHeight="13.5" customHeight="1" x14ac:dyDescent="0.25"/>
  <cols>
    <col min="1" max="1" width="13.7265625" style="161" customWidth="1"/>
    <col min="2" max="2" width="10.7265625" style="182" bestFit="1" customWidth="1"/>
    <col min="3" max="3" width="17.7265625" style="182" customWidth="1"/>
    <col min="4" max="4" width="14.7265625" style="161" customWidth="1"/>
    <col min="5" max="5" width="23.26953125" style="161" customWidth="1"/>
    <col min="6" max="6" width="40" style="161" customWidth="1"/>
    <col min="7" max="7" width="38.26953125" style="161" customWidth="1"/>
    <col min="8" max="8" width="26.453125" style="161" customWidth="1"/>
    <col min="9" max="9" width="23.26953125" style="161" customWidth="1"/>
    <col min="10" max="10" width="13.7265625" style="161" customWidth="1"/>
    <col min="11" max="11" width="34" style="161" hidden="1" customWidth="1"/>
    <col min="12" max="12" width="16.453125" style="161" customWidth="1"/>
    <col min="13" max="13" width="14.81640625" style="183" customWidth="1"/>
    <col min="14" max="14" width="12.453125" style="183" customWidth="1"/>
    <col min="15" max="15" width="56.453125" style="183" customWidth="1"/>
    <col min="16" max="16" width="3.26953125" style="161" customWidth="1"/>
    <col min="17" max="17" width="17.453125" style="161" customWidth="1"/>
    <col min="18" max="18" width="20.7265625" style="161" customWidth="1"/>
    <col min="19" max="19" width="49.7265625" style="161" customWidth="1"/>
    <col min="20" max="20" width="49.7265625" style="184" customWidth="1"/>
    <col min="21" max="21" width="45.26953125" style="161" customWidth="1"/>
    <col min="22" max="22" width="14.7265625" style="161" customWidth="1"/>
    <col min="23" max="23" width="46.81640625" style="130" hidden="1" customWidth="1"/>
    <col min="24" max="24" width="30.26953125" style="130" hidden="1" customWidth="1"/>
    <col min="26" max="26" width="9.26953125" style="130" customWidth="1"/>
    <col min="27" max="27" width="18.7265625" style="185" hidden="1" customWidth="1"/>
    <col min="28" max="31" width="9.26953125" style="130" customWidth="1"/>
    <col min="32" max="16384" width="10.7265625" style="130"/>
  </cols>
  <sheetData>
    <row r="1" spans="1:27" ht="13" x14ac:dyDescent="0.3">
      <c r="A1" s="123" t="s">
        <v>56</v>
      </c>
      <c r="B1" s="124"/>
      <c r="C1" s="124"/>
      <c r="D1" s="124"/>
      <c r="E1" s="124"/>
      <c r="F1" s="124"/>
      <c r="G1" s="124"/>
      <c r="H1" s="124"/>
      <c r="I1" s="124"/>
      <c r="J1" s="124"/>
      <c r="K1" s="125"/>
      <c r="L1" s="125"/>
      <c r="M1" s="126"/>
      <c r="N1" s="126"/>
      <c r="O1" s="126"/>
      <c r="P1" s="127"/>
      <c r="Q1" s="126"/>
      <c r="R1" s="126"/>
      <c r="S1" s="126"/>
      <c r="T1" s="128"/>
      <c r="U1" s="126"/>
      <c r="V1" s="129"/>
      <c r="W1" s="126"/>
      <c r="X1" s="126"/>
      <c r="AA1" s="126"/>
    </row>
    <row r="2" spans="1:27" ht="30.75" customHeight="1" x14ac:dyDescent="0.25">
      <c r="A2" s="131" t="s">
        <v>136</v>
      </c>
      <c r="B2" s="131" t="s">
        <v>137</v>
      </c>
      <c r="C2" s="131" t="s">
        <v>138</v>
      </c>
      <c r="D2" s="131" t="s">
        <v>139</v>
      </c>
      <c r="E2" s="131" t="s">
        <v>140</v>
      </c>
      <c r="F2" s="131" t="s">
        <v>141</v>
      </c>
      <c r="G2" s="131" t="s">
        <v>142</v>
      </c>
      <c r="H2" s="131" t="s">
        <v>143</v>
      </c>
      <c r="I2" s="131" t="s">
        <v>144</v>
      </c>
      <c r="J2" s="131" t="s">
        <v>145</v>
      </c>
      <c r="K2" s="132" t="s">
        <v>146</v>
      </c>
      <c r="L2" s="131" t="s">
        <v>147</v>
      </c>
      <c r="M2" s="131" t="s">
        <v>148</v>
      </c>
      <c r="N2" s="133" t="s">
        <v>149</v>
      </c>
      <c r="O2" s="133" t="s">
        <v>150</v>
      </c>
      <c r="P2" s="134"/>
      <c r="Q2" s="135" t="s">
        <v>151</v>
      </c>
      <c r="R2" s="135" t="s">
        <v>152</v>
      </c>
      <c r="S2" s="135" t="s">
        <v>153</v>
      </c>
      <c r="T2" s="135" t="s">
        <v>154</v>
      </c>
      <c r="U2" s="135" t="s">
        <v>155</v>
      </c>
      <c r="V2" s="135" t="s">
        <v>156</v>
      </c>
      <c r="W2" s="136" t="s">
        <v>157</v>
      </c>
      <c r="X2" s="122" t="s">
        <v>158</v>
      </c>
      <c r="AA2" s="137" t="s">
        <v>159</v>
      </c>
    </row>
    <row r="3" spans="1:27" ht="115.5" customHeight="1" x14ac:dyDescent="0.25">
      <c r="A3" s="256" t="s">
        <v>160</v>
      </c>
      <c r="B3" s="138" t="s">
        <v>161</v>
      </c>
      <c r="C3" s="138" t="s">
        <v>162</v>
      </c>
      <c r="D3" s="139" t="s">
        <v>163</v>
      </c>
      <c r="E3" s="138" t="s">
        <v>164</v>
      </c>
      <c r="F3" s="138" t="s">
        <v>165</v>
      </c>
      <c r="G3" s="139" t="s">
        <v>166</v>
      </c>
      <c r="H3" s="139" t="s">
        <v>166</v>
      </c>
      <c r="I3" s="140"/>
      <c r="J3" s="290"/>
      <c r="K3" s="140" t="s">
        <v>167</v>
      </c>
      <c r="L3" s="193" t="s">
        <v>168</v>
      </c>
      <c r="M3" s="142" t="s">
        <v>169</v>
      </c>
      <c r="N3" s="142" t="s">
        <v>170</v>
      </c>
      <c r="O3" s="143" t="s">
        <v>171</v>
      </c>
      <c r="P3" s="134"/>
      <c r="Q3" s="140"/>
      <c r="R3" s="140"/>
      <c r="S3" s="140"/>
      <c r="T3" s="144" t="s">
        <v>172</v>
      </c>
      <c r="U3" s="140"/>
      <c r="V3" s="144"/>
      <c r="W3" s="194" t="s">
        <v>173</v>
      </c>
      <c r="X3" s="144" t="s">
        <v>174</v>
      </c>
      <c r="AA3" s="145" t="e">
        <f>IF(OR(J3="Fail",ISBLANK(J3)),INDEX('Issue Code Table'!C:C,MATCH(N:N,'Issue Code Table'!A:A,0)),IF(M3="Critical",6,IF(M3="Significant",5,IF(M3="Moderate",3,2))))</f>
        <v>#N/A</v>
      </c>
    </row>
    <row r="4" spans="1:27" ht="84.75" customHeight="1" x14ac:dyDescent="0.25">
      <c r="A4" s="256" t="s">
        <v>175</v>
      </c>
      <c r="B4" s="138" t="s">
        <v>176</v>
      </c>
      <c r="C4" s="138" t="s">
        <v>177</v>
      </c>
      <c r="D4" s="139" t="s">
        <v>163</v>
      </c>
      <c r="E4" s="138" t="s">
        <v>178</v>
      </c>
      <c r="F4" s="138" t="s">
        <v>179</v>
      </c>
      <c r="G4" s="139" t="s">
        <v>180</v>
      </c>
      <c r="H4" s="139" t="s">
        <v>180</v>
      </c>
      <c r="I4" s="140"/>
      <c r="J4" s="290"/>
      <c r="K4" s="140" t="s">
        <v>181</v>
      </c>
      <c r="L4" s="141"/>
      <c r="M4" s="142" t="s">
        <v>182</v>
      </c>
      <c r="N4" s="146" t="s">
        <v>183</v>
      </c>
      <c r="O4" s="147" t="s">
        <v>184</v>
      </c>
      <c r="P4" s="134"/>
      <c r="Q4" s="140"/>
      <c r="R4" s="140"/>
      <c r="S4" s="140"/>
      <c r="T4" s="138" t="s">
        <v>185</v>
      </c>
      <c r="U4" s="140"/>
      <c r="V4" s="144"/>
      <c r="W4" s="138" t="s">
        <v>185</v>
      </c>
      <c r="X4" s="144" t="s">
        <v>186</v>
      </c>
      <c r="AA4" s="145" t="e">
        <f>IF(OR(J4="Fail",ISBLANK(J4)),INDEX('Issue Code Table'!C:C,MATCH(N:N,'Issue Code Table'!A:A,0)),IF(M4="Critical",6,IF(M4="Significant",5,IF(M4="Moderate",3,2))))</f>
        <v>#N/A</v>
      </c>
    </row>
    <row r="5" spans="1:27" s="278" customFormat="1" ht="62.25" customHeight="1" x14ac:dyDescent="0.25">
      <c r="A5" s="256" t="s">
        <v>187</v>
      </c>
      <c r="B5" s="272" t="s">
        <v>188</v>
      </c>
      <c r="C5" s="272" t="s">
        <v>189</v>
      </c>
      <c r="D5" s="273" t="s">
        <v>163</v>
      </c>
      <c r="E5" s="274" t="s">
        <v>190</v>
      </c>
      <c r="F5" s="272" t="s">
        <v>191</v>
      </c>
      <c r="G5" s="272" t="s">
        <v>192</v>
      </c>
      <c r="H5" s="272" t="s">
        <v>193</v>
      </c>
      <c r="I5" s="167"/>
      <c r="J5" s="290"/>
      <c r="K5" s="273" t="s">
        <v>194</v>
      </c>
      <c r="L5" s="272" t="s">
        <v>195</v>
      </c>
      <c r="M5" s="275" t="s">
        <v>182</v>
      </c>
      <c r="N5" s="276" t="s">
        <v>196</v>
      </c>
      <c r="O5" s="186" t="s">
        <v>197</v>
      </c>
      <c r="P5" s="277"/>
      <c r="Q5" s="167"/>
      <c r="R5" s="167"/>
      <c r="S5" s="273"/>
      <c r="T5" s="139" t="s">
        <v>198</v>
      </c>
      <c r="U5" s="140"/>
      <c r="V5" s="144"/>
      <c r="W5" s="138" t="s">
        <v>199</v>
      </c>
      <c r="X5" s="138" t="s">
        <v>200</v>
      </c>
      <c r="AA5" s="145" t="e">
        <f>IF(OR(J5="Fail",ISBLANK(J5)),INDEX('Issue Code Table'!C:C,MATCH(N:N,'Issue Code Table'!A:A,0)),IF(M5="Critical",6,IF(M5="Significant",5,IF(M5="Moderate",3,2))))</f>
        <v>#N/A</v>
      </c>
    </row>
    <row r="6" spans="1:27" s="278" customFormat="1" ht="62.25" customHeight="1" x14ac:dyDescent="0.25">
      <c r="A6" s="256" t="s">
        <v>201</v>
      </c>
      <c r="B6" s="272" t="s">
        <v>202</v>
      </c>
      <c r="C6" s="272" t="s">
        <v>203</v>
      </c>
      <c r="D6" s="273" t="s">
        <v>163</v>
      </c>
      <c r="E6" s="274" t="s">
        <v>204</v>
      </c>
      <c r="F6" s="272" t="s">
        <v>205</v>
      </c>
      <c r="G6" s="272" t="s">
        <v>206</v>
      </c>
      <c r="H6" s="272" t="s">
        <v>207</v>
      </c>
      <c r="I6" s="167"/>
      <c r="J6" s="290"/>
      <c r="K6" s="273" t="s">
        <v>208</v>
      </c>
      <c r="L6" s="272"/>
      <c r="M6" s="275" t="s">
        <v>182</v>
      </c>
      <c r="N6" s="186" t="s">
        <v>209</v>
      </c>
      <c r="O6" s="186" t="s">
        <v>210</v>
      </c>
      <c r="P6" s="277"/>
      <c r="Q6" s="167"/>
      <c r="R6" s="167"/>
      <c r="S6" s="273"/>
      <c r="T6" s="139" t="s">
        <v>211</v>
      </c>
      <c r="U6" s="140"/>
      <c r="V6" s="144"/>
      <c r="W6" s="138" t="s">
        <v>211</v>
      </c>
      <c r="X6" s="138" t="s">
        <v>212</v>
      </c>
      <c r="AA6" s="145">
        <f>IF(OR(J6="Fail",ISBLANK(J6)),INDEX('Issue Code Table'!C:C,MATCH(N:N,'Issue Code Table'!A:A,0)),IF(M6="Critical",6,IF(M6="Significant",5,IF(M6="Moderate",3,2))))</f>
        <v>6</v>
      </c>
    </row>
    <row r="7" spans="1:27" ht="110.25" customHeight="1" x14ac:dyDescent="0.25">
      <c r="A7" s="256" t="s">
        <v>213</v>
      </c>
      <c r="B7" s="140" t="s">
        <v>214</v>
      </c>
      <c r="C7" s="140" t="s">
        <v>215</v>
      </c>
      <c r="D7" s="140" t="s">
        <v>216</v>
      </c>
      <c r="E7" s="140" t="s">
        <v>217</v>
      </c>
      <c r="F7" s="140" t="s">
        <v>218</v>
      </c>
      <c r="G7" s="140" t="s">
        <v>219</v>
      </c>
      <c r="H7" s="140" t="s">
        <v>220</v>
      </c>
      <c r="I7" s="140"/>
      <c r="J7" s="290"/>
      <c r="K7" s="149" t="s">
        <v>221</v>
      </c>
      <c r="L7" s="141"/>
      <c r="M7" s="150" t="s">
        <v>222</v>
      </c>
      <c r="N7" s="150" t="s">
        <v>223</v>
      </c>
      <c r="O7" s="150" t="s">
        <v>224</v>
      </c>
      <c r="P7" s="134"/>
      <c r="Q7" s="152" t="s">
        <v>225</v>
      </c>
      <c r="R7" s="140" t="s">
        <v>226</v>
      </c>
      <c r="S7" s="140" t="s">
        <v>227</v>
      </c>
      <c r="T7" s="140" t="s">
        <v>228</v>
      </c>
      <c r="U7" s="140" t="s">
        <v>229</v>
      </c>
      <c r="V7" s="186" t="s">
        <v>230</v>
      </c>
      <c r="W7" s="138" t="s">
        <v>231</v>
      </c>
      <c r="X7" s="144"/>
      <c r="AA7" s="145">
        <f>IF(OR(J7="Fail",ISBLANK(J7)),INDEX('Issue Code Table'!C:C,MATCH(N:N,'Issue Code Table'!A:A,0)),IF(M7="Critical",6,IF(M7="Significant",5,IF(M7="Moderate",3,2))))</f>
        <v>3</v>
      </c>
    </row>
    <row r="8" spans="1:27" ht="128.25" customHeight="1" x14ac:dyDescent="0.25">
      <c r="A8" s="256" t="s">
        <v>232</v>
      </c>
      <c r="B8" s="140" t="s">
        <v>214</v>
      </c>
      <c r="C8" s="140" t="s">
        <v>215</v>
      </c>
      <c r="D8" s="140" t="s">
        <v>163</v>
      </c>
      <c r="E8" s="186" t="s">
        <v>233</v>
      </c>
      <c r="F8" s="186" t="s">
        <v>234</v>
      </c>
      <c r="G8" s="186" t="s">
        <v>219</v>
      </c>
      <c r="H8" s="186" t="s">
        <v>235</v>
      </c>
      <c r="I8" s="139"/>
      <c r="J8" s="290"/>
      <c r="K8" s="268" t="s">
        <v>236</v>
      </c>
      <c r="L8" s="270" t="s">
        <v>237</v>
      </c>
      <c r="M8" s="150" t="s">
        <v>182</v>
      </c>
      <c r="N8" s="150" t="s">
        <v>238</v>
      </c>
      <c r="O8" s="150" t="s">
        <v>239</v>
      </c>
      <c r="P8" s="134"/>
      <c r="Q8" s="152" t="s">
        <v>225</v>
      </c>
      <c r="R8" s="140" t="s">
        <v>240</v>
      </c>
      <c r="S8" s="140" t="s">
        <v>241</v>
      </c>
      <c r="T8" s="266" t="s">
        <v>242</v>
      </c>
      <c r="U8" s="140" t="s">
        <v>243</v>
      </c>
      <c r="V8" s="186" t="s">
        <v>244</v>
      </c>
      <c r="W8" s="266" t="s">
        <v>245</v>
      </c>
      <c r="X8" s="144" t="s">
        <v>246</v>
      </c>
      <c r="AA8" s="145">
        <f>IF(OR(J8="Fail",ISBLANK(J8)),INDEX('Issue Code Table'!C:C,MATCH(N:N,'Issue Code Table'!A:A,0)),IF(M8="Critical",6,IF(M8="Significant",5,IF(M8="Moderate",3,2))))</f>
        <v>5</v>
      </c>
    </row>
    <row r="9" spans="1:27" ht="128.25" customHeight="1" x14ac:dyDescent="0.25">
      <c r="A9" s="256" t="s">
        <v>247</v>
      </c>
      <c r="B9" s="140" t="s">
        <v>214</v>
      </c>
      <c r="C9" s="140" t="s">
        <v>215</v>
      </c>
      <c r="D9" s="140" t="s">
        <v>216</v>
      </c>
      <c r="E9" s="140" t="s">
        <v>248</v>
      </c>
      <c r="F9" s="140" t="s">
        <v>249</v>
      </c>
      <c r="G9" s="140" t="s">
        <v>219</v>
      </c>
      <c r="H9" s="140" t="s">
        <v>250</v>
      </c>
      <c r="I9" s="140"/>
      <c r="J9" s="290"/>
      <c r="K9" s="149" t="s">
        <v>251</v>
      </c>
      <c r="L9" s="141"/>
      <c r="M9" s="150" t="s">
        <v>222</v>
      </c>
      <c r="N9" s="150" t="s">
        <v>252</v>
      </c>
      <c r="O9" s="150" t="s">
        <v>253</v>
      </c>
      <c r="P9" s="134"/>
      <c r="Q9" s="152" t="s">
        <v>225</v>
      </c>
      <c r="R9" s="140" t="s">
        <v>254</v>
      </c>
      <c r="S9" s="140" t="s">
        <v>255</v>
      </c>
      <c r="T9" s="140" t="s">
        <v>256</v>
      </c>
      <c r="U9" s="140" t="s">
        <v>257</v>
      </c>
      <c r="V9" s="186" t="s">
        <v>258</v>
      </c>
      <c r="W9" s="138" t="s">
        <v>259</v>
      </c>
      <c r="X9" s="144"/>
      <c r="AA9" s="145">
        <f>IF(OR(J9="Fail",ISBLANK(J9)),INDEX('Issue Code Table'!C:C,MATCH(N:N,'Issue Code Table'!A:A,0)),IF(M9="Critical",6,IF(M9="Significant",5,IF(M9="Moderate",3,2))))</f>
        <v>5</v>
      </c>
    </row>
    <row r="10" spans="1:27" ht="110.25" customHeight="1" x14ac:dyDescent="0.25">
      <c r="A10" s="256" t="s">
        <v>260</v>
      </c>
      <c r="B10" s="140" t="s">
        <v>214</v>
      </c>
      <c r="C10" s="140" t="s">
        <v>215</v>
      </c>
      <c r="D10" s="140" t="s">
        <v>216</v>
      </c>
      <c r="E10" s="186" t="s">
        <v>261</v>
      </c>
      <c r="F10" s="186" t="s">
        <v>262</v>
      </c>
      <c r="G10" s="186" t="s">
        <v>219</v>
      </c>
      <c r="H10" s="267" t="s">
        <v>263</v>
      </c>
      <c r="I10" s="139"/>
      <c r="J10" s="290"/>
      <c r="K10" s="268" t="s">
        <v>264</v>
      </c>
      <c r="L10" s="269" t="s">
        <v>265</v>
      </c>
      <c r="M10" s="150" t="s">
        <v>182</v>
      </c>
      <c r="N10" s="150" t="s">
        <v>266</v>
      </c>
      <c r="O10" s="150" t="s">
        <v>267</v>
      </c>
      <c r="P10" s="134"/>
      <c r="Q10" s="152" t="s">
        <v>225</v>
      </c>
      <c r="R10" s="140" t="s">
        <v>268</v>
      </c>
      <c r="S10" s="140" t="s">
        <v>269</v>
      </c>
      <c r="T10" s="266" t="s">
        <v>270</v>
      </c>
      <c r="U10" s="140" t="s">
        <v>271</v>
      </c>
      <c r="V10" s="186" t="s">
        <v>272</v>
      </c>
      <c r="W10" s="266" t="s">
        <v>273</v>
      </c>
      <c r="X10" s="144" t="s">
        <v>246</v>
      </c>
      <c r="AA10" s="145">
        <f>IF(OR(J10="Fail",ISBLANK(J10)),INDEX('Issue Code Table'!C:C,MATCH(N:N,'Issue Code Table'!A:A,0)),IF(M10="Critical",6,IF(M10="Significant",5,IF(M10="Moderate",3,2))))</f>
        <v>6</v>
      </c>
    </row>
    <row r="11" spans="1:27" ht="128.25" customHeight="1" x14ac:dyDescent="0.25">
      <c r="A11" s="256" t="s">
        <v>274</v>
      </c>
      <c r="B11" s="140" t="s">
        <v>214</v>
      </c>
      <c r="C11" s="140" t="s">
        <v>215</v>
      </c>
      <c r="D11" s="140" t="s">
        <v>216</v>
      </c>
      <c r="E11" s="140" t="s">
        <v>275</v>
      </c>
      <c r="F11" s="140" t="s">
        <v>276</v>
      </c>
      <c r="G11" s="140" t="s">
        <v>219</v>
      </c>
      <c r="H11" s="140" t="s">
        <v>277</v>
      </c>
      <c r="I11" s="140"/>
      <c r="J11" s="290"/>
      <c r="K11" s="149" t="s">
        <v>278</v>
      </c>
      <c r="L11" s="141"/>
      <c r="M11" s="150" t="s">
        <v>182</v>
      </c>
      <c r="N11" s="150" t="s">
        <v>279</v>
      </c>
      <c r="O11" s="150" t="s">
        <v>280</v>
      </c>
      <c r="P11" s="134"/>
      <c r="Q11" s="152" t="s">
        <v>225</v>
      </c>
      <c r="R11" s="140" t="s">
        <v>281</v>
      </c>
      <c r="S11" s="140" t="s">
        <v>282</v>
      </c>
      <c r="T11" s="140" t="s">
        <v>283</v>
      </c>
      <c r="U11" s="140" t="s">
        <v>284</v>
      </c>
      <c r="V11" s="186" t="s">
        <v>285</v>
      </c>
      <c r="W11" s="138" t="s">
        <v>286</v>
      </c>
      <c r="X11" s="144" t="s">
        <v>246</v>
      </c>
      <c r="AA11" s="145">
        <f>IF(OR(J11="Fail",ISBLANK(J11)),INDEX('Issue Code Table'!C:C,MATCH(N:N,'Issue Code Table'!A:A,0)),IF(M11="Critical",6,IF(M11="Significant",5,IF(M11="Moderate",3,2))))</f>
        <v>4</v>
      </c>
    </row>
    <row r="12" spans="1:27" ht="128.25" customHeight="1" x14ac:dyDescent="0.25">
      <c r="A12" s="256" t="s">
        <v>287</v>
      </c>
      <c r="B12" s="140" t="s">
        <v>214</v>
      </c>
      <c r="C12" s="140" t="s">
        <v>215</v>
      </c>
      <c r="D12" s="140" t="s">
        <v>216</v>
      </c>
      <c r="E12" s="140" t="s">
        <v>288</v>
      </c>
      <c r="F12" s="140" t="s">
        <v>289</v>
      </c>
      <c r="G12" s="140" t="s">
        <v>219</v>
      </c>
      <c r="H12" s="140" t="s">
        <v>290</v>
      </c>
      <c r="I12" s="140"/>
      <c r="J12" s="290"/>
      <c r="K12" s="149" t="s">
        <v>291</v>
      </c>
      <c r="L12" s="141"/>
      <c r="M12" s="150" t="s">
        <v>182</v>
      </c>
      <c r="N12" s="150" t="s">
        <v>292</v>
      </c>
      <c r="O12" s="150" t="s">
        <v>293</v>
      </c>
      <c r="P12" s="134"/>
      <c r="Q12" s="152" t="s">
        <v>225</v>
      </c>
      <c r="R12" s="140" t="s">
        <v>294</v>
      </c>
      <c r="S12" s="140" t="s">
        <v>295</v>
      </c>
      <c r="T12" s="140" t="s">
        <v>296</v>
      </c>
      <c r="U12" s="140" t="s">
        <v>297</v>
      </c>
      <c r="V12" s="186" t="s">
        <v>298</v>
      </c>
      <c r="W12" s="138" t="s">
        <v>299</v>
      </c>
      <c r="X12" s="144" t="s">
        <v>246</v>
      </c>
      <c r="AA12" s="145">
        <f>IF(OR(J12="Fail",ISBLANK(J12)),INDEX('Issue Code Table'!C:C,MATCH(N:N,'Issue Code Table'!A:A,0)),IF(M12="Critical",6,IF(M12="Significant",5,IF(M12="Moderate",3,2))))</f>
        <v>7</v>
      </c>
    </row>
    <row r="13" spans="1:27" ht="128.25" customHeight="1" x14ac:dyDescent="0.25">
      <c r="A13" s="256" t="s">
        <v>300</v>
      </c>
      <c r="B13" s="140" t="s">
        <v>301</v>
      </c>
      <c r="C13" s="140" t="s">
        <v>302</v>
      </c>
      <c r="D13" s="140" t="s">
        <v>216</v>
      </c>
      <c r="E13" s="140" t="s">
        <v>303</v>
      </c>
      <c r="F13" s="140" t="s">
        <v>304</v>
      </c>
      <c r="G13" s="140" t="s">
        <v>219</v>
      </c>
      <c r="H13" s="140" t="s">
        <v>305</v>
      </c>
      <c r="I13" s="140"/>
      <c r="J13" s="290"/>
      <c r="K13" s="140" t="s">
        <v>306</v>
      </c>
      <c r="L13" s="188" t="s">
        <v>307</v>
      </c>
      <c r="M13" s="151" t="s">
        <v>308</v>
      </c>
      <c r="N13" s="151" t="s">
        <v>309</v>
      </c>
      <c r="O13" s="151" t="s">
        <v>310</v>
      </c>
      <c r="P13" s="134"/>
      <c r="Q13" s="152" t="s">
        <v>311</v>
      </c>
      <c r="R13" s="140" t="s">
        <v>312</v>
      </c>
      <c r="S13" s="140" t="s">
        <v>313</v>
      </c>
      <c r="T13" s="140" t="s">
        <v>314</v>
      </c>
      <c r="U13" s="140" t="s">
        <v>315</v>
      </c>
      <c r="V13" s="186" t="s">
        <v>316</v>
      </c>
      <c r="W13" s="138" t="s">
        <v>317</v>
      </c>
      <c r="X13" s="144"/>
      <c r="Y13" s="130"/>
      <c r="AA13" s="145">
        <f>IF(OR(J13="Fail",ISBLANK(J13)),INDEX('Issue Code Table'!C:C,MATCH(N:N,'Issue Code Table'!A:A,0)),IF(M13="Critical",6,IF(M13="Significant",5,IF(M13="Moderate",3,2))))</f>
        <v>1</v>
      </c>
    </row>
    <row r="14" spans="1:27" ht="128.25" customHeight="1" x14ac:dyDescent="0.25">
      <c r="A14" s="256" t="s">
        <v>318</v>
      </c>
      <c r="B14" s="140" t="s">
        <v>301</v>
      </c>
      <c r="C14" s="140" t="s">
        <v>302</v>
      </c>
      <c r="D14" s="140" t="s">
        <v>216</v>
      </c>
      <c r="E14" s="140" t="s">
        <v>319</v>
      </c>
      <c r="F14" s="140" t="s">
        <v>320</v>
      </c>
      <c r="G14" s="140" t="s">
        <v>219</v>
      </c>
      <c r="H14" s="140" t="s">
        <v>321</v>
      </c>
      <c r="I14" s="140"/>
      <c r="J14" s="290"/>
      <c r="K14" s="140" t="s">
        <v>322</v>
      </c>
      <c r="L14" s="188" t="s">
        <v>323</v>
      </c>
      <c r="M14" s="151" t="s">
        <v>182</v>
      </c>
      <c r="N14" s="151" t="s">
        <v>324</v>
      </c>
      <c r="O14" s="151" t="s">
        <v>325</v>
      </c>
      <c r="P14" s="134"/>
      <c r="Q14" s="152" t="s">
        <v>311</v>
      </c>
      <c r="R14" s="140" t="s">
        <v>326</v>
      </c>
      <c r="S14" s="140" t="s">
        <v>327</v>
      </c>
      <c r="T14" s="140" t="s">
        <v>328</v>
      </c>
      <c r="U14" s="140" t="s">
        <v>329</v>
      </c>
      <c r="V14" s="186" t="s">
        <v>330</v>
      </c>
      <c r="W14" s="138" t="s">
        <v>331</v>
      </c>
      <c r="X14" s="144" t="s">
        <v>246</v>
      </c>
      <c r="Y14" s="130"/>
      <c r="AA14" s="145">
        <f>IF(OR(J14="Fail",ISBLANK(J14)),INDEX('Issue Code Table'!C:C,MATCH(N:N,'Issue Code Table'!A:A,0)),IF(M14="Critical",6,IF(M14="Significant",5,IF(M14="Moderate",3,2))))</f>
        <v>5</v>
      </c>
    </row>
    <row r="15" spans="1:27" ht="128.25" customHeight="1" x14ac:dyDescent="0.25">
      <c r="A15" s="256" t="s">
        <v>332</v>
      </c>
      <c r="B15" s="140" t="s">
        <v>301</v>
      </c>
      <c r="C15" s="140" t="s">
        <v>302</v>
      </c>
      <c r="D15" s="140" t="s">
        <v>216</v>
      </c>
      <c r="E15" s="140" t="s">
        <v>333</v>
      </c>
      <c r="F15" s="140" t="s">
        <v>334</v>
      </c>
      <c r="G15" s="140" t="s">
        <v>219</v>
      </c>
      <c r="H15" s="140" t="s">
        <v>335</v>
      </c>
      <c r="I15" s="140"/>
      <c r="J15" s="290"/>
      <c r="K15" s="140" t="s">
        <v>336</v>
      </c>
      <c r="L15" s="188" t="s">
        <v>307</v>
      </c>
      <c r="M15" s="151" t="s">
        <v>308</v>
      </c>
      <c r="N15" s="151" t="s">
        <v>309</v>
      </c>
      <c r="O15" s="151" t="s">
        <v>310</v>
      </c>
      <c r="P15" s="134"/>
      <c r="Q15" s="152" t="s">
        <v>311</v>
      </c>
      <c r="R15" s="140" t="s">
        <v>337</v>
      </c>
      <c r="S15" s="140" t="s">
        <v>338</v>
      </c>
      <c r="T15" s="140" t="s">
        <v>339</v>
      </c>
      <c r="U15" s="140" t="s">
        <v>340</v>
      </c>
      <c r="V15" s="186" t="s">
        <v>341</v>
      </c>
      <c r="W15" s="138" t="s">
        <v>342</v>
      </c>
      <c r="X15" s="144"/>
      <c r="Y15" s="130"/>
      <c r="AA15" s="145">
        <f>IF(OR(J15="Fail",ISBLANK(J15)),INDEX('Issue Code Table'!C:C,MATCH(N:N,'Issue Code Table'!A:A,0)),IF(M15="Critical",6,IF(M15="Significant",5,IF(M15="Moderate",3,2))))</f>
        <v>1</v>
      </c>
    </row>
    <row r="16" spans="1:27" ht="128.25" customHeight="1" x14ac:dyDescent="0.25">
      <c r="A16" s="256" t="s">
        <v>343</v>
      </c>
      <c r="B16" s="140" t="s">
        <v>344</v>
      </c>
      <c r="C16" s="140" t="s">
        <v>345</v>
      </c>
      <c r="D16" s="140" t="s">
        <v>216</v>
      </c>
      <c r="E16" s="140" t="s">
        <v>346</v>
      </c>
      <c r="F16" s="140" t="s">
        <v>347</v>
      </c>
      <c r="G16" s="140" t="s">
        <v>219</v>
      </c>
      <c r="H16" s="140" t="s">
        <v>348</v>
      </c>
      <c r="I16" s="140"/>
      <c r="J16" s="290"/>
      <c r="K16" s="149" t="s">
        <v>349</v>
      </c>
      <c r="L16" s="141"/>
      <c r="M16" s="150" t="s">
        <v>182</v>
      </c>
      <c r="N16" s="150" t="s">
        <v>350</v>
      </c>
      <c r="O16" s="150" t="s">
        <v>351</v>
      </c>
      <c r="P16" s="134"/>
      <c r="Q16" s="152" t="s">
        <v>352</v>
      </c>
      <c r="R16" s="140" t="s">
        <v>353</v>
      </c>
      <c r="S16" s="140" t="s">
        <v>354</v>
      </c>
      <c r="T16" s="140" t="s">
        <v>355</v>
      </c>
      <c r="U16" s="140" t="s">
        <v>356</v>
      </c>
      <c r="V16" s="186" t="s">
        <v>357</v>
      </c>
      <c r="W16" s="138" t="s">
        <v>358</v>
      </c>
      <c r="X16" s="144" t="s">
        <v>246</v>
      </c>
      <c r="AA16" s="145">
        <f>IF(OR(J16="Fail",ISBLANK(J16)),INDEX('Issue Code Table'!C:C,MATCH(N:N,'Issue Code Table'!A:A,0)),IF(M16="Critical",6,IF(M16="Significant",5,IF(M16="Moderate",3,2))))</f>
        <v>5</v>
      </c>
    </row>
    <row r="17" spans="1:27" ht="128.25" customHeight="1" x14ac:dyDescent="0.25">
      <c r="A17" s="256" t="s">
        <v>359</v>
      </c>
      <c r="B17" s="140" t="s">
        <v>344</v>
      </c>
      <c r="C17" s="140" t="s">
        <v>345</v>
      </c>
      <c r="D17" s="140" t="s">
        <v>216</v>
      </c>
      <c r="E17" s="140" t="s">
        <v>360</v>
      </c>
      <c r="F17" s="140" t="s">
        <v>361</v>
      </c>
      <c r="G17" s="140" t="s">
        <v>219</v>
      </c>
      <c r="H17" s="140" t="s">
        <v>362</v>
      </c>
      <c r="I17" s="140"/>
      <c r="J17" s="290"/>
      <c r="K17" s="149" t="s">
        <v>363</v>
      </c>
      <c r="L17" s="141"/>
      <c r="M17" s="150" t="s">
        <v>182</v>
      </c>
      <c r="N17" s="150" t="s">
        <v>350</v>
      </c>
      <c r="O17" s="150" t="s">
        <v>351</v>
      </c>
      <c r="P17" s="134"/>
      <c r="Q17" s="152" t="s">
        <v>352</v>
      </c>
      <c r="R17" s="140" t="s">
        <v>364</v>
      </c>
      <c r="S17" s="140" t="s">
        <v>365</v>
      </c>
      <c r="T17" s="140" t="s">
        <v>366</v>
      </c>
      <c r="U17" s="140" t="s">
        <v>367</v>
      </c>
      <c r="V17" s="186" t="s">
        <v>368</v>
      </c>
      <c r="W17" s="138" t="s">
        <v>369</v>
      </c>
      <c r="X17" s="144" t="s">
        <v>246</v>
      </c>
      <c r="AA17" s="145">
        <f>IF(OR(J17="Fail",ISBLANK(J17)),INDEX('Issue Code Table'!C:C,MATCH(N:N,'Issue Code Table'!A:A,0)),IF(M17="Critical",6,IF(M17="Significant",5,IF(M17="Moderate",3,2))))</f>
        <v>5</v>
      </c>
    </row>
    <row r="18" spans="1:27" ht="128.25" customHeight="1" x14ac:dyDescent="0.25">
      <c r="A18" s="256" t="s">
        <v>370</v>
      </c>
      <c r="B18" s="153" t="s">
        <v>371</v>
      </c>
      <c r="C18" s="153" t="s">
        <v>372</v>
      </c>
      <c r="D18" s="140" t="s">
        <v>216</v>
      </c>
      <c r="E18" s="140" t="s">
        <v>373</v>
      </c>
      <c r="F18" s="140" t="s">
        <v>374</v>
      </c>
      <c r="G18" s="140" t="s">
        <v>219</v>
      </c>
      <c r="H18" s="140" t="s">
        <v>375</v>
      </c>
      <c r="I18" s="140"/>
      <c r="J18" s="290"/>
      <c r="K18" s="149" t="s">
        <v>376</v>
      </c>
      <c r="L18" s="141"/>
      <c r="M18" s="150" t="s">
        <v>182</v>
      </c>
      <c r="N18" s="150" t="s">
        <v>350</v>
      </c>
      <c r="O18" s="150" t="s">
        <v>351</v>
      </c>
      <c r="P18" s="134"/>
      <c r="Q18" s="152" t="s">
        <v>352</v>
      </c>
      <c r="R18" s="140" t="s">
        <v>377</v>
      </c>
      <c r="S18" s="140" t="s">
        <v>378</v>
      </c>
      <c r="T18" s="140" t="s">
        <v>379</v>
      </c>
      <c r="U18" s="140" t="s">
        <v>380</v>
      </c>
      <c r="V18" s="186" t="s">
        <v>381</v>
      </c>
      <c r="W18" s="138" t="s">
        <v>382</v>
      </c>
      <c r="X18" s="144" t="s">
        <v>246</v>
      </c>
      <c r="AA18" s="145">
        <f>IF(OR(J18="Fail",ISBLANK(J18)),INDEX('Issue Code Table'!C:C,MATCH(N:N,'Issue Code Table'!A:A,0)),IF(M18="Critical",6,IF(M18="Significant",5,IF(M18="Moderate",3,2))))</f>
        <v>5</v>
      </c>
    </row>
    <row r="19" spans="1:27" ht="128.25" customHeight="1" x14ac:dyDescent="0.25">
      <c r="A19" s="256" t="s">
        <v>383</v>
      </c>
      <c r="B19" s="153" t="s">
        <v>344</v>
      </c>
      <c r="C19" s="140" t="s">
        <v>345</v>
      </c>
      <c r="D19" s="140" t="s">
        <v>216</v>
      </c>
      <c r="E19" s="140" t="s">
        <v>384</v>
      </c>
      <c r="F19" s="140" t="s">
        <v>385</v>
      </c>
      <c r="G19" s="140" t="s">
        <v>219</v>
      </c>
      <c r="H19" s="140" t="s">
        <v>386</v>
      </c>
      <c r="I19" s="140"/>
      <c r="J19" s="290"/>
      <c r="K19" s="149" t="s">
        <v>387</v>
      </c>
      <c r="L19" s="141"/>
      <c r="M19" s="150" t="s">
        <v>222</v>
      </c>
      <c r="N19" s="150" t="s">
        <v>388</v>
      </c>
      <c r="O19" s="150" t="s">
        <v>389</v>
      </c>
      <c r="P19" s="134"/>
      <c r="Q19" s="152" t="s">
        <v>352</v>
      </c>
      <c r="R19" s="140" t="s">
        <v>390</v>
      </c>
      <c r="S19" s="140" t="s">
        <v>391</v>
      </c>
      <c r="T19" s="140" t="s">
        <v>392</v>
      </c>
      <c r="U19" s="140" t="s">
        <v>393</v>
      </c>
      <c r="V19" s="186" t="s">
        <v>394</v>
      </c>
      <c r="W19" s="138" t="s">
        <v>395</v>
      </c>
      <c r="X19" s="144"/>
      <c r="AA19" s="145">
        <f>IF(OR(J19="Fail",ISBLANK(J19)),INDEX('Issue Code Table'!C:C,MATCH(N:N,'Issue Code Table'!A:A,0)),IF(M19="Critical",6,IF(M19="Significant",5,IF(M19="Moderate",3,2))))</f>
        <v>4</v>
      </c>
    </row>
    <row r="20" spans="1:27" ht="128.25" customHeight="1" x14ac:dyDescent="0.25">
      <c r="A20" s="256" t="s">
        <v>396</v>
      </c>
      <c r="B20" s="140" t="s">
        <v>371</v>
      </c>
      <c r="C20" s="140" t="s">
        <v>372</v>
      </c>
      <c r="D20" s="140" t="s">
        <v>216</v>
      </c>
      <c r="E20" s="140" t="s">
        <v>397</v>
      </c>
      <c r="F20" s="140" t="s">
        <v>398</v>
      </c>
      <c r="G20" s="140" t="s">
        <v>219</v>
      </c>
      <c r="H20" s="140" t="s">
        <v>399</v>
      </c>
      <c r="I20" s="140"/>
      <c r="J20" s="290"/>
      <c r="K20" s="149" t="s">
        <v>400</v>
      </c>
      <c r="L20" s="141"/>
      <c r="M20" s="150" t="s">
        <v>182</v>
      </c>
      <c r="N20" s="150" t="s">
        <v>350</v>
      </c>
      <c r="O20" s="150" t="s">
        <v>351</v>
      </c>
      <c r="P20" s="134"/>
      <c r="Q20" s="152" t="s">
        <v>352</v>
      </c>
      <c r="R20" s="140" t="s">
        <v>401</v>
      </c>
      <c r="S20" s="140" t="s">
        <v>402</v>
      </c>
      <c r="T20" s="140" t="s">
        <v>403</v>
      </c>
      <c r="U20" s="140" t="s">
        <v>404</v>
      </c>
      <c r="V20" s="186" t="s">
        <v>405</v>
      </c>
      <c r="W20" s="138" t="s">
        <v>406</v>
      </c>
      <c r="X20" s="144" t="s">
        <v>246</v>
      </c>
      <c r="AA20" s="145">
        <f>IF(OR(J20="Fail",ISBLANK(J20)),INDEX('Issue Code Table'!C:C,MATCH(N:N,'Issue Code Table'!A:A,0)),IF(M20="Critical",6,IF(M20="Significant",5,IF(M20="Moderate",3,2))))</f>
        <v>5</v>
      </c>
    </row>
    <row r="21" spans="1:27" ht="128.25" customHeight="1" x14ac:dyDescent="0.25">
      <c r="A21" s="256" t="s">
        <v>407</v>
      </c>
      <c r="B21" s="140" t="s">
        <v>371</v>
      </c>
      <c r="C21" s="140" t="s">
        <v>372</v>
      </c>
      <c r="D21" s="140" t="s">
        <v>216</v>
      </c>
      <c r="E21" s="140" t="s">
        <v>408</v>
      </c>
      <c r="F21" s="140" t="s">
        <v>409</v>
      </c>
      <c r="G21" s="140" t="s">
        <v>219</v>
      </c>
      <c r="H21" s="140" t="s">
        <v>410</v>
      </c>
      <c r="I21" s="140"/>
      <c r="J21" s="290"/>
      <c r="K21" s="149" t="s">
        <v>411</v>
      </c>
      <c r="L21" s="141"/>
      <c r="M21" s="150" t="s">
        <v>182</v>
      </c>
      <c r="N21" s="150" t="s">
        <v>350</v>
      </c>
      <c r="O21" s="150" t="s">
        <v>351</v>
      </c>
      <c r="P21" s="134"/>
      <c r="Q21" s="152" t="s">
        <v>352</v>
      </c>
      <c r="R21" s="140" t="s">
        <v>412</v>
      </c>
      <c r="S21" s="140" t="s">
        <v>413</v>
      </c>
      <c r="T21" s="140" t="s">
        <v>414</v>
      </c>
      <c r="U21" s="140" t="s">
        <v>415</v>
      </c>
      <c r="V21" s="186" t="s">
        <v>416</v>
      </c>
      <c r="W21" s="138" t="s">
        <v>417</v>
      </c>
      <c r="X21" s="144" t="s">
        <v>246</v>
      </c>
      <c r="AA21" s="145">
        <f>IF(OR(J21="Fail",ISBLANK(J21)),INDEX('Issue Code Table'!C:C,MATCH(N:N,'Issue Code Table'!A:A,0)),IF(M21="Critical",6,IF(M21="Significant",5,IF(M21="Moderate",3,2))))</f>
        <v>5</v>
      </c>
    </row>
    <row r="22" spans="1:27" ht="128.25" customHeight="1" x14ac:dyDescent="0.25">
      <c r="A22" s="256" t="s">
        <v>418</v>
      </c>
      <c r="B22" s="140" t="s">
        <v>344</v>
      </c>
      <c r="C22" s="140" t="s">
        <v>345</v>
      </c>
      <c r="D22" s="140" t="s">
        <v>216</v>
      </c>
      <c r="E22" s="140" t="s">
        <v>419</v>
      </c>
      <c r="F22" s="140" t="s">
        <v>420</v>
      </c>
      <c r="G22" s="140" t="s">
        <v>219</v>
      </c>
      <c r="H22" s="140" t="s">
        <v>421</v>
      </c>
      <c r="I22" s="140"/>
      <c r="J22" s="290"/>
      <c r="K22" s="149" t="s">
        <v>422</v>
      </c>
      <c r="L22" s="141"/>
      <c r="M22" s="150" t="s">
        <v>222</v>
      </c>
      <c r="N22" s="150" t="s">
        <v>388</v>
      </c>
      <c r="O22" s="150" t="s">
        <v>389</v>
      </c>
      <c r="P22" s="134"/>
      <c r="Q22" s="152" t="s">
        <v>352</v>
      </c>
      <c r="R22" s="140" t="s">
        <v>423</v>
      </c>
      <c r="S22" s="140" t="s">
        <v>424</v>
      </c>
      <c r="T22" s="140" t="s">
        <v>425</v>
      </c>
      <c r="U22" s="140" t="s">
        <v>426</v>
      </c>
      <c r="V22" s="186" t="s">
        <v>427</v>
      </c>
      <c r="W22" s="138" t="s">
        <v>428</v>
      </c>
      <c r="X22" s="144"/>
      <c r="AA22" s="145">
        <f>IF(OR(J22="Fail",ISBLANK(J22)),INDEX('Issue Code Table'!C:C,MATCH(N:N,'Issue Code Table'!A:A,0)),IF(M22="Critical",6,IF(M22="Significant",5,IF(M22="Moderate",3,2))))</f>
        <v>4</v>
      </c>
    </row>
    <row r="23" spans="1:27" ht="128.25" customHeight="1" x14ac:dyDescent="0.25">
      <c r="A23" s="256" t="s">
        <v>429</v>
      </c>
      <c r="B23" s="140" t="s">
        <v>371</v>
      </c>
      <c r="C23" s="140" t="s">
        <v>372</v>
      </c>
      <c r="D23" s="140" t="s">
        <v>216</v>
      </c>
      <c r="E23" s="140" t="s">
        <v>430</v>
      </c>
      <c r="F23" s="140" t="s">
        <v>431</v>
      </c>
      <c r="G23" s="140" t="s">
        <v>219</v>
      </c>
      <c r="H23" s="140" t="s">
        <v>432</v>
      </c>
      <c r="I23" s="140"/>
      <c r="J23" s="290"/>
      <c r="K23" s="149" t="s">
        <v>433</v>
      </c>
      <c r="L23" s="141"/>
      <c r="M23" s="150" t="s">
        <v>222</v>
      </c>
      <c r="N23" s="150" t="s">
        <v>388</v>
      </c>
      <c r="O23" s="150" t="s">
        <v>389</v>
      </c>
      <c r="P23" s="134"/>
      <c r="Q23" s="152" t="s">
        <v>352</v>
      </c>
      <c r="R23" s="140" t="s">
        <v>434</v>
      </c>
      <c r="S23" s="140" t="s">
        <v>435</v>
      </c>
      <c r="T23" s="140" t="s">
        <v>436</v>
      </c>
      <c r="U23" s="140" t="s">
        <v>437</v>
      </c>
      <c r="V23" s="186" t="s">
        <v>438</v>
      </c>
      <c r="W23" s="138" t="s">
        <v>439</v>
      </c>
      <c r="X23" s="144"/>
      <c r="AA23" s="145">
        <f>IF(OR(J23="Fail",ISBLANK(J23)),INDEX('Issue Code Table'!C:C,MATCH(N:N,'Issue Code Table'!A:A,0)),IF(M23="Critical",6,IF(M23="Significant",5,IF(M23="Moderate",3,2))))</f>
        <v>4</v>
      </c>
    </row>
    <row r="24" spans="1:27" ht="128.25" customHeight="1" x14ac:dyDescent="0.25">
      <c r="A24" s="256" t="s">
        <v>440</v>
      </c>
      <c r="B24" s="153" t="s">
        <v>344</v>
      </c>
      <c r="C24" s="140" t="s">
        <v>345</v>
      </c>
      <c r="D24" s="140" t="s">
        <v>216</v>
      </c>
      <c r="E24" s="140" t="s">
        <v>441</v>
      </c>
      <c r="F24" s="140" t="s">
        <v>442</v>
      </c>
      <c r="G24" s="140" t="s">
        <v>219</v>
      </c>
      <c r="H24" s="140" t="s">
        <v>443</v>
      </c>
      <c r="I24" s="140"/>
      <c r="J24" s="290"/>
      <c r="K24" s="149" t="s">
        <v>444</v>
      </c>
      <c r="L24" s="141"/>
      <c r="M24" s="150" t="s">
        <v>222</v>
      </c>
      <c r="N24" s="150" t="s">
        <v>388</v>
      </c>
      <c r="O24" s="150" t="s">
        <v>389</v>
      </c>
      <c r="P24" s="134"/>
      <c r="Q24" s="152" t="s">
        <v>352</v>
      </c>
      <c r="R24" s="140" t="s">
        <v>445</v>
      </c>
      <c r="S24" s="140" t="s">
        <v>446</v>
      </c>
      <c r="T24" s="140" t="s">
        <v>447</v>
      </c>
      <c r="U24" s="140" t="s">
        <v>356</v>
      </c>
      <c r="V24" s="186" t="s">
        <v>448</v>
      </c>
      <c r="W24" s="138" t="s">
        <v>449</v>
      </c>
      <c r="X24" s="144"/>
      <c r="AA24" s="145">
        <f>IF(OR(J24="Fail",ISBLANK(J24)),INDEX('Issue Code Table'!C:C,MATCH(N:N,'Issue Code Table'!A:A,0)),IF(M24="Critical",6,IF(M24="Significant",5,IF(M24="Moderate",3,2))))</f>
        <v>4</v>
      </c>
    </row>
    <row r="25" spans="1:27" ht="128.25" customHeight="1" x14ac:dyDescent="0.25">
      <c r="A25" s="256" t="s">
        <v>450</v>
      </c>
      <c r="B25" s="153" t="s">
        <v>371</v>
      </c>
      <c r="C25" s="153" t="s">
        <v>372</v>
      </c>
      <c r="D25" s="140" t="s">
        <v>216</v>
      </c>
      <c r="E25" s="140" t="s">
        <v>451</v>
      </c>
      <c r="F25" s="140" t="s">
        <v>452</v>
      </c>
      <c r="G25" s="140" t="s">
        <v>219</v>
      </c>
      <c r="H25" s="140" t="s">
        <v>453</v>
      </c>
      <c r="I25" s="140"/>
      <c r="J25" s="290"/>
      <c r="K25" s="149" t="s">
        <v>454</v>
      </c>
      <c r="L25" s="141"/>
      <c r="M25" s="150" t="s">
        <v>308</v>
      </c>
      <c r="N25" s="150" t="s">
        <v>388</v>
      </c>
      <c r="O25" s="150" t="s">
        <v>389</v>
      </c>
      <c r="P25" s="134"/>
      <c r="Q25" s="152" t="s">
        <v>352</v>
      </c>
      <c r="R25" s="140" t="s">
        <v>455</v>
      </c>
      <c r="S25" s="140" t="s">
        <v>456</v>
      </c>
      <c r="T25" s="140" t="s">
        <v>457</v>
      </c>
      <c r="U25" s="140" t="s">
        <v>356</v>
      </c>
      <c r="V25" s="186" t="s">
        <v>458</v>
      </c>
      <c r="W25" s="138" t="s">
        <v>459</v>
      </c>
      <c r="X25" s="144"/>
      <c r="AA25" s="145">
        <f>IF(OR(J25="Fail",ISBLANK(J25)),INDEX('Issue Code Table'!C:C,MATCH(N:N,'Issue Code Table'!A:A,0)),IF(M25="Critical",6,IF(M25="Significant",5,IF(M25="Moderate",3,2))))</f>
        <v>4</v>
      </c>
    </row>
    <row r="26" spans="1:27" ht="128.25" customHeight="1" x14ac:dyDescent="0.25">
      <c r="A26" s="256" t="s">
        <v>460</v>
      </c>
      <c r="B26" s="153" t="s">
        <v>344</v>
      </c>
      <c r="C26" s="140" t="s">
        <v>345</v>
      </c>
      <c r="D26" s="140" t="s">
        <v>216</v>
      </c>
      <c r="E26" s="140" t="s">
        <v>461</v>
      </c>
      <c r="F26" s="140" t="s">
        <v>462</v>
      </c>
      <c r="G26" s="140" t="s">
        <v>219</v>
      </c>
      <c r="H26" s="140" t="s">
        <v>463</v>
      </c>
      <c r="I26" s="140"/>
      <c r="J26" s="290"/>
      <c r="K26" s="149" t="s">
        <v>464</v>
      </c>
      <c r="L26" s="141"/>
      <c r="M26" s="150" t="s">
        <v>182</v>
      </c>
      <c r="N26" s="150" t="s">
        <v>350</v>
      </c>
      <c r="O26" s="150" t="s">
        <v>351</v>
      </c>
      <c r="P26" s="134"/>
      <c r="Q26" s="152" t="s">
        <v>352</v>
      </c>
      <c r="R26" s="140" t="s">
        <v>465</v>
      </c>
      <c r="S26" s="140" t="s">
        <v>466</v>
      </c>
      <c r="T26" s="140" t="s">
        <v>467</v>
      </c>
      <c r="U26" s="140" t="s">
        <v>356</v>
      </c>
      <c r="V26" s="186" t="s">
        <v>468</v>
      </c>
      <c r="W26" s="138" t="s">
        <v>469</v>
      </c>
      <c r="X26" s="144" t="s">
        <v>246</v>
      </c>
      <c r="AA26" s="145">
        <f>IF(OR(J26="Fail",ISBLANK(J26)),INDEX('Issue Code Table'!C:C,MATCH(N:N,'Issue Code Table'!A:A,0)),IF(M26="Critical",6,IF(M26="Significant",5,IF(M26="Moderate",3,2))))</f>
        <v>5</v>
      </c>
    </row>
    <row r="27" spans="1:27" ht="128.25" customHeight="1" x14ac:dyDescent="0.25">
      <c r="A27" s="256" t="s">
        <v>470</v>
      </c>
      <c r="B27" s="153" t="s">
        <v>371</v>
      </c>
      <c r="C27" s="153" t="s">
        <v>372</v>
      </c>
      <c r="D27" s="140" t="s">
        <v>216</v>
      </c>
      <c r="E27" s="140" t="s">
        <v>471</v>
      </c>
      <c r="F27" s="140" t="s">
        <v>472</v>
      </c>
      <c r="G27" s="140" t="s">
        <v>219</v>
      </c>
      <c r="H27" s="140" t="s">
        <v>473</v>
      </c>
      <c r="I27" s="140"/>
      <c r="J27" s="290"/>
      <c r="K27" s="149" t="s">
        <v>474</v>
      </c>
      <c r="L27" s="141"/>
      <c r="M27" s="150" t="s">
        <v>222</v>
      </c>
      <c r="N27" s="150" t="s">
        <v>388</v>
      </c>
      <c r="O27" s="150" t="s">
        <v>389</v>
      </c>
      <c r="P27" s="134"/>
      <c r="Q27" s="152" t="s">
        <v>352</v>
      </c>
      <c r="R27" s="140" t="s">
        <v>475</v>
      </c>
      <c r="S27" s="140" t="s">
        <v>476</v>
      </c>
      <c r="T27" s="140" t="s">
        <v>477</v>
      </c>
      <c r="U27" s="140" t="s">
        <v>356</v>
      </c>
      <c r="V27" s="186" t="s">
        <v>478</v>
      </c>
      <c r="W27" s="138" t="s">
        <v>479</v>
      </c>
      <c r="X27" s="144"/>
      <c r="AA27" s="145">
        <f>IF(OR(J27="Fail",ISBLANK(J27)),INDEX('Issue Code Table'!C:C,MATCH(N:N,'Issue Code Table'!A:A,0)),IF(M27="Critical",6,IF(M27="Significant",5,IF(M27="Moderate",3,2))))</f>
        <v>4</v>
      </c>
    </row>
    <row r="28" spans="1:27" ht="128.25" customHeight="1" x14ac:dyDescent="0.25">
      <c r="A28" s="256" t="s">
        <v>480</v>
      </c>
      <c r="B28" s="140" t="s">
        <v>344</v>
      </c>
      <c r="C28" s="140" t="s">
        <v>345</v>
      </c>
      <c r="D28" s="140" t="s">
        <v>216</v>
      </c>
      <c r="E28" s="140" t="s">
        <v>481</v>
      </c>
      <c r="F28" s="140" t="s">
        <v>482</v>
      </c>
      <c r="G28" s="140" t="s">
        <v>219</v>
      </c>
      <c r="H28" s="140" t="s">
        <v>483</v>
      </c>
      <c r="I28" s="140"/>
      <c r="J28" s="290"/>
      <c r="K28" s="149" t="s">
        <v>484</v>
      </c>
      <c r="L28" s="141"/>
      <c r="M28" s="150" t="s">
        <v>222</v>
      </c>
      <c r="N28" s="150" t="s">
        <v>388</v>
      </c>
      <c r="O28" s="150" t="s">
        <v>389</v>
      </c>
      <c r="P28" s="134"/>
      <c r="Q28" s="152" t="s">
        <v>352</v>
      </c>
      <c r="R28" s="140" t="s">
        <v>485</v>
      </c>
      <c r="S28" s="140" t="s">
        <v>486</v>
      </c>
      <c r="T28" s="140" t="s">
        <v>487</v>
      </c>
      <c r="U28" s="140" t="s">
        <v>356</v>
      </c>
      <c r="V28" s="186" t="s">
        <v>488</v>
      </c>
      <c r="W28" s="138" t="s">
        <v>489</v>
      </c>
      <c r="X28" s="144"/>
      <c r="AA28" s="145">
        <f>IF(OR(J28="Fail",ISBLANK(J28)),INDEX('Issue Code Table'!C:C,MATCH(N:N,'Issue Code Table'!A:A,0)),IF(M28="Critical",6,IF(M28="Significant",5,IF(M28="Moderate",3,2))))</f>
        <v>4</v>
      </c>
    </row>
    <row r="29" spans="1:27" ht="128.25" customHeight="1" x14ac:dyDescent="0.25">
      <c r="A29" s="256" t="s">
        <v>490</v>
      </c>
      <c r="B29" s="140" t="s">
        <v>344</v>
      </c>
      <c r="C29" s="140" t="s">
        <v>345</v>
      </c>
      <c r="D29" s="140" t="s">
        <v>216</v>
      </c>
      <c r="E29" s="140" t="s">
        <v>491</v>
      </c>
      <c r="F29" s="140" t="s">
        <v>492</v>
      </c>
      <c r="G29" s="140" t="s">
        <v>219</v>
      </c>
      <c r="H29" s="140" t="s">
        <v>493</v>
      </c>
      <c r="I29" s="140"/>
      <c r="J29" s="290"/>
      <c r="K29" s="149" t="s">
        <v>494</v>
      </c>
      <c r="L29" s="141"/>
      <c r="M29" s="150" t="s">
        <v>222</v>
      </c>
      <c r="N29" s="150" t="s">
        <v>388</v>
      </c>
      <c r="O29" s="150" t="s">
        <v>389</v>
      </c>
      <c r="P29" s="134"/>
      <c r="Q29" s="152" t="s">
        <v>352</v>
      </c>
      <c r="R29" s="140" t="s">
        <v>495</v>
      </c>
      <c r="S29" s="140" t="s">
        <v>496</v>
      </c>
      <c r="T29" s="140" t="s">
        <v>497</v>
      </c>
      <c r="U29" s="140" t="s">
        <v>498</v>
      </c>
      <c r="V29" s="186" t="s">
        <v>499</v>
      </c>
      <c r="W29" s="138" t="s">
        <v>500</v>
      </c>
      <c r="X29" s="144"/>
      <c r="AA29" s="145">
        <f>IF(OR(J29="Fail",ISBLANK(J29)),INDEX('Issue Code Table'!C:C,MATCH(N:N,'Issue Code Table'!A:A,0)),IF(M29="Critical",6,IF(M29="Significant",5,IF(M29="Moderate",3,2))))</f>
        <v>4</v>
      </c>
    </row>
    <row r="30" spans="1:27" ht="128.25" customHeight="1" x14ac:dyDescent="0.25">
      <c r="A30" s="256" t="s">
        <v>501</v>
      </c>
      <c r="B30" s="140" t="s">
        <v>344</v>
      </c>
      <c r="C30" s="140" t="s">
        <v>345</v>
      </c>
      <c r="D30" s="140" t="s">
        <v>216</v>
      </c>
      <c r="E30" s="140" t="s">
        <v>502</v>
      </c>
      <c r="F30" s="140" t="s">
        <v>503</v>
      </c>
      <c r="G30" s="140" t="s">
        <v>219</v>
      </c>
      <c r="H30" s="140" t="s">
        <v>504</v>
      </c>
      <c r="I30" s="140"/>
      <c r="J30" s="290"/>
      <c r="K30" s="149" t="s">
        <v>505</v>
      </c>
      <c r="L30" s="141"/>
      <c r="M30" s="150" t="s">
        <v>222</v>
      </c>
      <c r="N30" s="150" t="s">
        <v>388</v>
      </c>
      <c r="O30" s="150" t="s">
        <v>389</v>
      </c>
      <c r="P30" s="134"/>
      <c r="Q30" s="152" t="s">
        <v>352</v>
      </c>
      <c r="R30" s="140" t="s">
        <v>506</v>
      </c>
      <c r="S30" s="140" t="s">
        <v>507</v>
      </c>
      <c r="T30" s="140" t="s">
        <v>508</v>
      </c>
      <c r="U30" s="140" t="s">
        <v>509</v>
      </c>
      <c r="V30" s="186" t="s">
        <v>510</v>
      </c>
      <c r="W30" s="138" t="s">
        <v>511</v>
      </c>
      <c r="X30" s="144"/>
      <c r="AA30" s="145">
        <f>IF(OR(J30="Fail",ISBLANK(J30)),INDEX('Issue Code Table'!C:C,MATCH(N:N,'Issue Code Table'!A:A,0)),IF(M30="Critical",6,IF(M30="Significant",5,IF(M30="Moderate",3,2))))</f>
        <v>4</v>
      </c>
    </row>
    <row r="31" spans="1:27" ht="128.25" customHeight="1" x14ac:dyDescent="0.25">
      <c r="A31" s="256" t="s">
        <v>512</v>
      </c>
      <c r="B31" s="140" t="s">
        <v>371</v>
      </c>
      <c r="C31" s="140" t="s">
        <v>372</v>
      </c>
      <c r="D31" s="140" t="s">
        <v>216</v>
      </c>
      <c r="E31" s="140" t="s">
        <v>513</v>
      </c>
      <c r="F31" s="140" t="s">
        <v>514</v>
      </c>
      <c r="G31" s="140" t="s">
        <v>219</v>
      </c>
      <c r="H31" s="140" t="s">
        <v>515</v>
      </c>
      <c r="I31" s="140"/>
      <c r="J31" s="290"/>
      <c r="K31" s="149" t="s">
        <v>516</v>
      </c>
      <c r="L31" s="141"/>
      <c r="M31" s="150" t="s">
        <v>182</v>
      </c>
      <c r="N31" s="150" t="s">
        <v>517</v>
      </c>
      <c r="O31" s="150" t="s">
        <v>518</v>
      </c>
      <c r="P31" s="134"/>
      <c r="Q31" s="152" t="s">
        <v>352</v>
      </c>
      <c r="R31" s="140" t="s">
        <v>519</v>
      </c>
      <c r="S31" s="140" t="s">
        <v>520</v>
      </c>
      <c r="T31" s="140" t="s">
        <v>521</v>
      </c>
      <c r="U31" s="140" t="s">
        <v>522</v>
      </c>
      <c r="V31" s="186" t="s">
        <v>523</v>
      </c>
      <c r="W31" s="138" t="s">
        <v>524</v>
      </c>
      <c r="X31" s="144" t="s">
        <v>246</v>
      </c>
      <c r="AA31" s="145">
        <f>IF(OR(J31="Fail",ISBLANK(J31)),INDEX('Issue Code Table'!C:C,MATCH(N:N,'Issue Code Table'!A:A,0)),IF(M31="Critical",6,IF(M31="Significant",5,IF(M31="Moderate",3,2))))</f>
        <v>6</v>
      </c>
    </row>
    <row r="32" spans="1:27" ht="128.25" customHeight="1" x14ac:dyDescent="0.25">
      <c r="A32" s="256" t="s">
        <v>525</v>
      </c>
      <c r="B32" s="140" t="s">
        <v>344</v>
      </c>
      <c r="C32" s="140" t="s">
        <v>345</v>
      </c>
      <c r="D32" s="140" t="s">
        <v>216</v>
      </c>
      <c r="E32" s="140" t="s">
        <v>526</v>
      </c>
      <c r="F32" s="140" t="s">
        <v>527</v>
      </c>
      <c r="G32" s="140" t="s">
        <v>219</v>
      </c>
      <c r="H32" s="140" t="s">
        <v>528</v>
      </c>
      <c r="I32" s="140"/>
      <c r="J32" s="290"/>
      <c r="K32" s="149" t="s">
        <v>529</v>
      </c>
      <c r="L32" s="141"/>
      <c r="M32" s="150" t="s">
        <v>182</v>
      </c>
      <c r="N32" s="150" t="s">
        <v>517</v>
      </c>
      <c r="O32" s="150" t="s">
        <v>518</v>
      </c>
      <c r="P32" s="134"/>
      <c r="Q32" s="152" t="s">
        <v>352</v>
      </c>
      <c r="R32" s="140" t="s">
        <v>530</v>
      </c>
      <c r="S32" s="140" t="s">
        <v>531</v>
      </c>
      <c r="T32" s="140" t="s">
        <v>532</v>
      </c>
      <c r="U32" s="140" t="s">
        <v>533</v>
      </c>
      <c r="V32" s="186" t="s">
        <v>534</v>
      </c>
      <c r="W32" s="138" t="s">
        <v>535</v>
      </c>
      <c r="X32" s="144" t="s">
        <v>246</v>
      </c>
      <c r="AA32" s="145">
        <f>IF(OR(J32="Fail",ISBLANK(J32)),INDEX('Issue Code Table'!C:C,MATCH(N:N,'Issue Code Table'!A:A,0)),IF(M32="Critical",6,IF(M32="Significant",5,IF(M32="Moderate",3,2))))</f>
        <v>6</v>
      </c>
    </row>
    <row r="33" spans="1:27" ht="128.25" customHeight="1" x14ac:dyDescent="0.25">
      <c r="A33" s="256" t="s">
        <v>536</v>
      </c>
      <c r="B33" s="140" t="s">
        <v>344</v>
      </c>
      <c r="C33" s="140" t="s">
        <v>345</v>
      </c>
      <c r="D33" s="140" t="s">
        <v>216</v>
      </c>
      <c r="E33" s="140" t="s">
        <v>537</v>
      </c>
      <c r="F33" s="140" t="s">
        <v>538</v>
      </c>
      <c r="G33" s="140" t="s">
        <v>219</v>
      </c>
      <c r="H33" s="140" t="s">
        <v>539</v>
      </c>
      <c r="I33" s="140"/>
      <c r="J33" s="290"/>
      <c r="K33" s="149" t="s">
        <v>540</v>
      </c>
      <c r="L33" s="141"/>
      <c r="M33" s="150" t="s">
        <v>182</v>
      </c>
      <c r="N33" s="150" t="s">
        <v>517</v>
      </c>
      <c r="O33" s="150" t="s">
        <v>518</v>
      </c>
      <c r="P33" s="134"/>
      <c r="Q33" s="152" t="s">
        <v>352</v>
      </c>
      <c r="R33" s="140" t="s">
        <v>541</v>
      </c>
      <c r="S33" s="140" t="s">
        <v>542</v>
      </c>
      <c r="T33" s="140" t="s">
        <v>543</v>
      </c>
      <c r="U33" s="140" t="s">
        <v>544</v>
      </c>
      <c r="V33" s="186" t="s">
        <v>545</v>
      </c>
      <c r="W33" s="138" t="s">
        <v>546</v>
      </c>
      <c r="X33" s="144" t="s">
        <v>246</v>
      </c>
      <c r="AA33" s="145">
        <f>IF(OR(J33="Fail",ISBLANK(J33)),INDEX('Issue Code Table'!C:C,MATCH(N:N,'Issue Code Table'!A:A,0)),IF(M33="Critical",6,IF(M33="Significant",5,IF(M33="Moderate",3,2))))</f>
        <v>6</v>
      </c>
    </row>
    <row r="34" spans="1:27" ht="128.25" customHeight="1" x14ac:dyDescent="0.25">
      <c r="A34" s="256" t="s">
        <v>547</v>
      </c>
      <c r="B34" s="140" t="s">
        <v>371</v>
      </c>
      <c r="C34" s="140" t="s">
        <v>372</v>
      </c>
      <c r="D34" s="140" t="s">
        <v>216</v>
      </c>
      <c r="E34" s="140" t="s">
        <v>548</v>
      </c>
      <c r="F34" s="140" t="s">
        <v>549</v>
      </c>
      <c r="G34" s="140" t="s">
        <v>219</v>
      </c>
      <c r="H34" s="140" t="s">
        <v>550</v>
      </c>
      <c r="I34" s="140"/>
      <c r="J34" s="290"/>
      <c r="K34" s="149" t="s">
        <v>551</v>
      </c>
      <c r="L34" s="141"/>
      <c r="M34" s="150" t="s">
        <v>182</v>
      </c>
      <c r="N34" s="150" t="s">
        <v>517</v>
      </c>
      <c r="O34" s="150" t="s">
        <v>518</v>
      </c>
      <c r="P34" s="134"/>
      <c r="Q34" s="152" t="s">
        <v>352</v>
      </c>
      <c r="R34" s="140" t="s">
        <v>552</v>
      </c>
      <c r="S34" s="140" t="s">
        <v>553</v>
      </c>
      <c r="T34" s="140" t="s">
        <v>554</v>
      </c>
      <c r="U34" s="140" t="s">
        <v>555</v>
      </c>
      <c r="V34" s="186" t="s">
        <v>556</v>
      </c>
      <c r="W34" s="138" t="s">
        <v>557</v>
      </c>
      <c r="X34" s="144" t="s">
        <v>246</v>
      </c>
      <c r="AA34" s="145">
        <f>IF(OR(J34="Fail",ISBLANK(J34)),INDEX('Issue Code Table'!C:C,MATCH(N:N,'Issue Code Table'!A:A,0)),IF(M34="Critical",6,IF(M34="Significant",5,IF(M34="Moderate",3,2))))</f>
        <v>6</v>
      </c>
    </row>
    <row r="35" spans="1:27" ht="128.25" customHeight="1" x14ac:dyDescent="0.25">
      <c r="A35" s="256" t="s">
        <v>558</v>
      </c>
      <c r="B35" s="140" t="s">
        <v>371</v>
      </c>
      <c r="C35" s="140" t="s">
        <v>372</v>
      </c>
      <c r="D35" s="140" t="s">
        <v>216</v>
      </c>
      <c r="E35" s="140" t="s">
        <v>559</v>
      </c>
      <c r="F35" s="140" t="s">
        <v>560</v>
      </c>
      <c r="G35" s="140" t="s">
        <v>219</v>
      </c>
      <c r="H35" s="140" t="s">
        <v>561</v>
      </c>
      <c r="I35" s="140"/>
      <c r="J35" s="290"/>
      <c r="K35" s="149" t="s">
        <v>562</v>
      </c>
      <c r="L35" s="141"/>
      <c r="M35" s="150" t="s">
        <v>182</v>
      </c>
      <c r="N35" s="150" t="s">
        <v>350</v>
      </c>
      <c r="O35" s="150" t="s">
        <v>351</v>
      </c>
      <c r="P35" s="134"/>
      <c r="Q35" s="152" t="s">
        <v>352</v>
      </c>
      <c r="R35" s="140" t="s">
        <v>563</v>
      </c>
      <c r="S35" s="140" t="s">
        <v>564</v>
      </c>
      <c r="T35" s="140" t="s">
        <v>565</v>
      </c>
      <c r="U35" s="140" t="s">
        <v>566</v>
      </c>
      <c r="V35" s="186" t="s">
        <v>567</v>
      </c>
      <c r="W35" s="138" t="s">
        <v>568</v>
      </c>
      <c r="X35" s="144" t="s">
        <v>246</v>
      </c>
      <c r="AA35" s="145">
        <f>IF(OR(J35="Fail",ISBLANK(J35)),INDEX('Issue Code Table'!C:C,MATCH(N:N,'Issue Code Table'!A:A,0)),IF(M35="Critical",6,IF(M35="Significant",5,IF(M35="Moderate",3,2))))</f>
        <v>5</v>
      </c>
    </row>
    <row r="36" spans="1:27" ht="128.25" customHeight="1" x14ac:dyDescent="0.25">
      <c r="A36" s="256" t="s">
        <v>569</v>
      </c>
      <c r="B36" s="153" t="s">
        <v>344</v>
      </c>
      <c r="C36" s="140" t="s">
        <v>345</v>
      </c>
      <c r="D36" s="140" t="s">
        <v>216</v>
      </c>
      <c r="E36" s="140" t="s">
        <v>570</v>
      </c>
      <c r="F36" s="140" t="s">
        <v>571</v>
      </c>
      <c r="G36" s="140" t="s">
        <v>219</v>
      </c>
      <c r="H36" s="140" t="s">
        <v>572</v>
      </c>
      <c r="I36" s="140"/>
      <c r="J36" s="290"/>
      <c r="K36" s="149" t="s">
        <v>573</v>
      </c>
      <c r="L36" s="141"/>
      <c r="M36" s="150" t="s">
        <v>182</v>
      </c>
      <c r="N36" s="150" t="s">
        <v>350</v>
      </c>
      <c r="O36" s="150" t="s">
        <v>351</v>
      </c>
      <c r="P36" s="134"/>
      <c r="Q36" s="152" t="s">
        <v>352</v>
      </c>
      <c r="R36" s="140" t="s">
        <v>574</v>
      </c>
      <c r="S36" s="140" t="s">
        <v>575</v>
      </c>
      <c r="T36" s="140" t="s">
        <v>576</v>
      </c>
      <c r="U36" s="140" t="s">
        <v>356</v>
      </c>
      <c r="V36" s="186" t="s">
        <v>577</v>
      </c>
      <c r="W36" s="138" t="s">
        <v>578</v>
      </c>
      <c r="X36" s="144" t="s">
        <v>246</v>
      </c>
      <c r="AA36" s="145">
        <f>IF(OR(J36="Fail",ISBLANK(J36)),INDEX('Issue Code Table'!C:C,MATCH(N:N,'Issue Code Table'!A:A,0)),IF(M36="Critical",6,IF(M36="Significant",5,IF(M36="Moderate",3,2))))</f>
        <v>5</v>
      </c>
    </row>
    <row r="37" spans="1:27" ht="128.25" customHeight="1" x14ac:dyDescent="0.25">
      <c r="A37" s="256" t="s">
        <v>579</v>
      </c>
      <c r="B37" s="140" t="s">
        <v>371</v>
      </c>
      <c r="C37" s="140" t="s">
        <v>372</v>
      </c>
      <c r="D37" s="140" t="s">
        <v>216</v>
      </c>
      <c r="E37" s="140" t="s">
        <v>580</v>
      </c>
      <c r="F37" s="140" t="s">
        <v>581</v>
      </c>
      <c r="G37" s="140" t="s">
        <v>219</v>
      </c>
      <c r="H37" s="140" t="s">
        <v>582</v>
      </c>
      <c r="I37" s="140"/>
      <c r="J37" s="290"/>
      <c r="K37" s="149" t="s">
        <v>583</v>
      </c>
      <c r="L37" s="141"/>
      <c r="M37" s="150" t="s">
        <v>222</v>
      </c>
      <c r="N37" s="150" t="s">
        <v>388</v>
      </c>
      <c r="O37" s="150" t="s">
        <v>389</v>
      </c>
      <c r="P37" s="134"/>
      <c r="Q37" s="152" t="s">
        <v>352</v>
      </c>
      <c r="R37" s="140" t="s">
        <v>584</v>
      </c>
      <c r="S37" s="140" t="s">
        <v>585</v>
      </c>
      <c r="T37" s="140" t="s">
        <v>586</v>
      </c>
      <c r="U37" s="140" t="s">
        <v>587</v>
      </c>
      <c r="V37" s="186" t="s">
        <v>588</v>
      </c>
      <c r="W37" s="138" t="s">
        <v>589</v>
      </c>
      <c r="X37" s="144"/>
      <c r="AA37" s="145">
        <f>IF(OR(J37="Fail",ISBLANK(J37)),INDEX('Issue Code Table'!C:C,MATCH(N:N,'Issue Code Table'!A:A,0)),IF(M37="Critical",6,IF(M37="Significant",5,IF(M37="Moderate",3,2))))</f>
        <v>4</v>
      </c>
    </row>
    <row r="38" spans="1:27" ht="128.25" customHeight="1" x14ac:dyDescent="0.25">
      <c r="A38" s="256" t="s">
        <v>590</v>
      </c>
      <c r="B38" s="140" t="s">
        <v>371</v>
      </c>
      <c r="C38" s="140" t="s">
        <v>372</v>
      </c>
      <c r="D38" s="140" t="s">
        <v>216</v>
      </c>
      <c r="E38" s="140" t="s">
        <v>591</v>
      </c>
      <c r="F38" s="140" t="s">
        <v>592</v>
      </c>
      <c r="G38" s="140" t="s">
        <v>219</v>
      </c>
      <c r="H38" s="140" t="s">
        <v>593</v>
      </c>
      <c r="I38" s="140"/>
      <c r="J38" s="290"/>
      <c r="K38" s="149" t="s">
        <v>594</v>
      </c>
      <c r="L38" s="141"/>
      <c r="M38" s="150" t="s">
        <v>222</v>
      </c>
      <c r="N38" s="150" t="s">
        <v>388</v>
      </c>
      <c r="O38" s="150" t="s">
        <v>389</v>
      </c>
      <c r="P38" s="134"/>
      <c r="Q38" s="152" t="s">
        <v>352</v>
      </c>
      <c r="R38" s="140" t="s">
        <v>595</v>
      </c>
      <c r="S38" s="140" t="s">
        <v>596</v>
      </c>
      <c r="T38" s="140" t="s">
        <v>597</v>
      </c>
      <c r="U38" s="140" t="s">
        <v>598</v>
      </c>
      <c r="V38" s="186" t="s">
        <v>599</v>
      </c>
      <c r="W38" s="138" t="s">
        <v>600</v>
      </c>
      <c r="X38" s="144"/>
      <c r="AA38" s="145">
        <f>IF(OR(J38="Fail",ISBLANK(J38)),INDEX('Issue Code Table'!C:C,MATCH(N:N,'Issue Code Table'!A:A,0)),IF(M38="Critical",6,IF(M38="Significant",5,IF(M38="Moderate",3,2))))</f>
        <v>4</v>
      </c>
    </row>
    <row r="39" spans="1:27" ht="128.25" customHeight="1" x14ac:dyDescent="0.25">
      <c r="A39" s="256" t="s">
        <v>601</v>
      </c>
      <c r="B39" s="140" t="s">
        <v>371</v>
      </c>
      <c r="C39" s="140" t="s">
        <v>372</v>
      </c>
      <c r="D39" s="140" t="s">
        <v>216</v>
      </c>
      <c r="E39" s="140" t="s">
        <v>602</v>
      </c>
      <c r="F39" s="140" t="s">
        <v>603</v>
      </c>
      <c r="G39" s="140" t="s">
        <v>219</v>
      </c>
      <c r="H39" s="140" t="s">
        <v>604</v>
      </c>
      <c r="I39" s="140"/>
      <c r="J39" s="290"/>
      <c r="K39" s="149" t="s">
        <v>605</v>
      </c>
      <c r="L39" s="141"/>
      <c r="M39" s="150" t="s">
        <v>182</v>
      </c>
      <c r="N39" s="150" t="s">
        <v>350</v>
      </c>
      <c r="O39" s="150" t="s">
        <v>351</v>
      </c>
      <c r="P39" s="134"/>
      <c r="Q39" s="152" t="s">
        <v>352</v>
      </c>
      <c r="R39" s="140" t="s">
        <v>606</v>
      </c>
      <c r="S39" s="140" t="s">
        <v>607</v>
      </c>
      <c r="T39" s="140" t="s">
        <v>608</v>
      </c>
      <c r="U39" s="140" t="s">
        <v>609</v>
      </c>
      <c r="V39" s="186" t="s">
        <v>610</v>
      </c>
      <c r="W39" s="138" t="s">
        <v>611</v>
      </c>
      <c r="X39" s="144" t="s">
        <v>246</v>
      </c>
      <c r="AA39" s="145">
        <f>IF(OR(J39="Fail",ISBLANK(J39)),INDEX('Issue Code Table'!C:C,MATCH(N:N,'Issue Code Table'!A:A,0)),IF(M39="Critical",6,IF(M39="Significant",5,IF(M39="Moderate",3,2))))</f>
        <v>5</v>
      </c>
    </row>
    <row r="40" spans="1:27" ht="128.25" customHeight="1" x14ac:dyDescent="0.25">
      <c r="A40" s="256" t="s">
        <v>612</v>
      </c>
      <c r="B40" s="140" t="s">
        <v>371</v>
      </c>
      <c r="C40" s="140" t="s">
        <v>372</v>
      </c>
      <c r="D40" s="140" t="s">
        <v>216</v>
      </c>
      <c r="E40" s="140" t="s">
        <v>613</v>
      </c>
      <c r="F40" s="140" t="s">
        <v>614</v>
      </c>
      <c r="G40" s="140" t="s">
        <v>219</v>
      </c>
      <c r="H40" s="140" t="s">
        <v>615</v>
      </c>
      <c r="I40" s="140"/>
      <c r="J40" s="290"/>
      <c r="K40" s="149" t="s">
        <v>616</v>
      </c>
      <c r="L40" s="141"/>
      <c r="M40" s="150" t="s">
        <v>222</v>
      </c>
      <c r="N40" s="150" t="s">
        <v>388</v>
      </c>
      <c r="O40" s="150" t="s">
        <v>389</v>
      </c>
      <c r="P40" s="134"/>
      <c r="Q40" s="152" t="s">
        <v>352</v>
      </c>
      <c r="R40" s="140" t="s">
        <v>617</v>
      </c>
      <c r="S40" s="140" t="s">
        <v>618</v>
      </c>
      <c r="T40" s="140" t="s">
        <v>619</v>
      </c>
      <c r="U40" s="140" t="s">
        <v>356</v>
      </c>
      <c r="V40" s="186" t="s">
        <v>620</v>
      </c>
      <c r="W40" s="138" t="s">
        <v>621</v>
      </c>
      <c r="X40" s="144"/>
      <c r="AA40" s="145">
        <f>IF(OR(J40="Fail",ISBLANK(J40)),INDEX('Issue Code Table'!C:C,MATCH(N:N,'Issue Code Table'!A:A,0)),IF(M40="Critical",6,IF(M40="Significant",5,IF(M40="Moderate",3,2))))</f>
        <v>4</v>
      </c>
    </row>
    <row r="41" spans="1:27" ht="128.25" customHeight="1" x14ac:dyDescent="0.25">
      <c r="A41" s="256" t="s">
        <v>622</v>
      </c>
      <c r="B41" s="140" t="s">
        <v>371</v>
      </c>
      <c r="C41" s="140" t="s">
        <v>372</v>
      </c>
      <c r="D41" s="140" t="s">
        <v>216</v>
      </c>
      <c r="E41" s="140" t="s">
        <v>623</v>
      </c>
      <c r="F41" s="140" t="s">
        <v>624</v>
      </c>
      <c r="G41" s="140" t="s">
        <v>219</v>
      </c>
      <c r="H41" s="140" t="s">
        <v>625</v>
      </c>
      <c r="I41" s="140"/>
      <c r="J41" s="290"/>
      <c r="K41" s="149" t="s">
        <v>626</v>
      </c>
      <c r="L41" s="141"/>
      <c r="M41" s="150" t="s">
        <v>222</v>
      </c>
      <c r="N41" s="150" t="s">
        <v>388</v>
      </c>
      <c r="O41" s="150" t="s">
        <v>389</v>
      </c>
      <c r="P41" s="134"/>
      <c r="Q41" s="152" t="s">
        <v>352</v>
      </c>
      <c r="R41" s="140" t="s">
        <v>627</v>
      </c>
      <c r="S41" s="140" t="s">
        <v>628</v>
      </c>
      <c r="T41" s="140" t="s">
        <v>629</v>
      </c>
      <c r="U41" s="140" t="s">
        <v>630</v>
      </c>
      <c r="V41" s="186" t="s">
        <v>631</v>
      </c>
      <c r="W41" s="138" t="s">
        <v>632</v>
      </c>
      <c r="X41" s="144"/>
      <c r="AA41" s="145">
        <f>IF(OR(J41="Fail",ISBLANK(J41)),INDEX('Issue Code Table'!C:C,MATCH(N:N,'Issue Code Table'!A:A,0)),IF(M41="Critical",6,IF(M41="Significant",5,IF(M41="Moderate",3,2))))</f>
        <v>4</v>
      </c>
    </row>
    <row r="42" spans="1:27" ht="128.25" customHeight="1" x14ac:dyDescent="0.25">
      <c r="A42" s="256" t="s">
        <v>633</v>
      </c>
      <c r="B42" s="153" t="s">
        <v>344</v>
      </c>
      <c r="C42" s="140" t="s">
        <v>345</v>
      </c>
      <c r="D42" s="140" t="s">
        <v>216</v>
      </c>
      <c r="E42" s="140" t="s">
        <v>634</v>
      </c>
      <c r="F42" s="140" t="s">
        <v>635</v>
      </c>
      <c r="G42" s="140" t="s">
        <v>219</v>
      </c>
      <c r="H42" s="140" t="s">
        <v>636</v>
      </c>
      <c r="I42" s="140"/>
      <c r="J42" s="290"/>
      <c r="K42" s="149" t="s">
        <v>637</v>
      </c>
      <c r="L42" s="141"/>
      <c r="M42" s="150" t="s">
        <v>222</v>
      </c>
      <c r="N42" s="150" t="s">
        <v>388</v>
      </c>
      <c r="O42" s="150" t="s">
        <v>389</v>
      </c>
      <c r="P42" s="134"/>
      <c r="Q42" s="152" t="s">
        <v>352</v>
      </c>
      <c r="R42" s="140" t="s">
        <v>638</v>
      </c>
      <c r="S42" s="140" t="s">
        <v>639</v>
      </c>
      <c r="T42" s="140" t="s">
        <v>640</v>
      </c>
      <c r="U42" s="140" t="s">
        <v>356</v>
      </c>
      <c r="V42" s="186" t="s">
        <v>641</v>
      </c>
      <c r="W42" s="138" t="s">
        <v>642</v>
      </c>
      <c r="X42" s="144"/>
      <c r="AA42" s="145">
        <f>IF(OR(J42="Fail",ISBLANK(J42)),INDEX('Issue Code Table'!C:C,MATCH(N:N,'Issue Code Table'!A:A,0)),IF(M42="Critical",6,IF(M42="Significant",5,IF(M42="Moderate",3,2))))</f>
        <v>4</v>
      </c>
    </row>
    <row r="43" spans="1:27" ht="128.25" customHeight="1" x14ac:dyDescent="0.25">
      <c r="A43" s="256" t="s">
        <v>643</v>
      </c>
      <c r="B43" s="153" t="s">
        <v>371</v>
      </c>
      <c r="C43" s="153" t="s">
        <v>372</v>
      </c>
      <c r="D43" s="140" t="s">
        <v>216</v>
      </c>
      <c r="E43" s="140" t="s">
        <v>644</v>
      </c>
      <c r="F43" s="140" t="s">
        <v>645</v>
      </c>
      <c r="G43" s="140" t="s">
        <v>219</v>
      </c>
      <c r="H43" s="140" t="s">
        <v>646</v>
      </c>
      <c r="I43" s="140"/>
      <c r="J43" s="290"/>
      <c r="K43" s="149" t="s">
        <v>647</v>
      </c>
      <c r="L43" s="141"/>
      <c r="M43" s="150" t="s">
        <v>222</v>
      </c>
      <c r="N43" s="150" t="s">
        <v>388</v>
      </c>
      <c r="O43" s="150" t="s">
        <v>389</v>
      </c>
      <c r="P43" s="134"/>
      <c r="Q43" s="152" t="s">
        <v>352</v>
      </c>
      <c r="R43" s="140" t="s">
        <v>648</v>
      </c>
      <c r="S43" s="140" t="s">
        <v>649</v>
      </c>
      <c r="T43" s="140" t="s">
        <v>650</v>
      </c>
      <c r="U43" s="140" t="s">
        <v>356</v>
      </c>
      <c r="V43" s="186" t="s">
        <v>651</v>
      </c>
      <c r="W43" s="138" t="s">
        <v>652</v>
      </c>
      <c r="X43" s="144"/>
      <c r="AA43" s="145">
        <f>IF(OR(J43="Fail",ISBLANK(J43)),INDEX('Issue Code Table'!C:C,MATCH(N:N,'Issue Code Table'!A:A,0)),IF(M43="Critical",6,IF(M43="Significant",5,IF(M43="Moderate",3,2))))</f>
        <v>4</v>
      </c>
    </row>
    <row r="44" spans="1:27" ht="128.25" customHeight="1" x14ac:dyDescent="0.25">
      <c r="A44" s="256" t="s">
        <v>653</v>
      </c>
      <c r="B44" s="153" t="s">
        <v>371</v>
      </c>
      <c r="C44" s="153" t="s">
        <v>372</v>
      </c>
      <c r="D44" s="140" t="s">
        <v>216</v>
      </c>
      <c r="E44" s="140" t="s">
        <v>654</v>
      </c>
      <c r="F44" s="140" t="s">
        <v>655</v>
      </c>
      <c r="G44" s="140" t="s">
        <v>219</v>
      </c>
      <c r="H44" s="140" t="s">
        <v>656</v>
      </c>
      <c r="I44" s="140"/>
      <c r="J44" s="290"/>
      <c r="K44" s="149" t="s">
        <v>657</v>
      </c>
      <c r="L44" s="141"/>
      <c r="M44" s="150" t="s">
        <v>222</v>
      </c>
      <c r="N44" s="150" t="s">
        <v>388</v>
      </c>
      <c r="O44" s="150" t="s">
        <v>389</v>
      </c>
      <c r="P44" s="134"/>
      <c r="Q44" s="152" t="s">
        <v>352</v>
      </c>
      <c r="R44" s="140" t="s">
        <v>658</v>
      </c>
      <c r="S44" s="140" t="s">
        <v>659</v>
      </c>
      <c r="T44" s="140" t="s">
        <v>660</v>
      </c>
      <c r="U44" s="140" t="s">
        <v>356</v>
      </c>
      <c r="V44" s="186" t="s">
        <v>661</v>
      </c>
      <c r="W44" s="138" t="s">
        <v>662</v>
      </c>
      <c r="X44" s="144"/>
      <c r="AA44" s="145">
        <f>IF(OR(J44="Fail",ISBLANK(J44)),INDEX('Issue Code Table'!C:C,MATCH(N:N,'Issue Code Table'!A:A,0)),IF(M44="Critical",6,IF(M44="Significant",5,IF(M44="Moderate",3,2))))</f>
        <v>4</v>
      </c>
    </row>
    <row r="45" spans="1:27" ht="128.25" customHeight="1" x14ac:dyDescent="0.25">
      <c r="A45" s="256" t="s">
        <v>663</v>
      </c>
      <c r="B45" s="153" t="s">
        <v>344</v>
      </c>
      <c r="C45" s="140" t="s">
        <v>345</v>
      </c>
      <c r="D45" s="140" t="s">
        <v>216</v>
      </c>
      <c r="E45" s="140" t="s">
        <v>664</v>
      </c>
      <c r="F45" s="140" t="s">
        <v>665</v>
      </c>
      <c r="G45" s="140" t="s">
        <v>219</v>
      </c>
      <c r="H45" s="140" t="s">
        <v>666</v>
      </c>
      <c r="I45" s="140"/>
      <c r="J45" s="290"/>
      <c r="K45" s="149" t="s">
        <v>667</v>
      </c>
      <c r="L45" s="141"/>
      <c r="M45" s="150" t="s">
        <v>222</v>
      </c>
      <c r="N45" s="150" t="s">
        <v>388</v>
      </c>
      <c r="O45" s="150" t="s">
        <v>389</v>
      </c>
      <c r="P45" s="134"/>
      <c r="Q45" s="152" t="s">
        <v>352</v>
      </c>
      <c r="R45" s="140" t="s">
        <v>668</v>
      </c>
      <c r="S45" s="140" t="s">
        <v>669</v>
      </c>
      <c r="T45" s="140" t="s">
        <v>670</v>
      </c>
      <c r="U45" s="140" t="s">
        <v>356</v>
      </c>
      <c r="V45" s="186" t="s">
        <v>671</v>
      </c>
      <c r="W45" s="138" t="s">
        <v>672</v>
      </c>
      <c r="X45" s="144"/>
      <c r="AA45" s="145">
        <f>IF(OR(J45="Fail",ISBLANK(J45)),INDEX('Issue Code Table'!C:C,MATCH(N:N,'Issue Code Table'!A:A,0)),IF(M45="Critical",6,IF(M45="Significant",5,IF(M45="Moderate",3,2))))</f>
        <v>4</v>
      </c>
    </row>
    <row r="46" spans="1:27" ht="128.25" customHeight="1" x14ac:dyDescent="0.25">
      <c r="A46" s="256" t="s">
        <v>673</v>
      </c>
      <c r="B46" s="140" t="s">
        <v>344</v>
      </c>
      <c r="C46" s="140" t="s">
        <v>345</v>
      </c>
      <c r="D46" s="140" t="s">
        <v>216</v>
      </c>
      <c r="E46" s="140" t="s">
        <v>674</v>
      </c>
      <c r="F46" s="140" t="s">
        <v>675</v>
      </c>
      <c r="G46" s="140" t="s">
        <v>219</v>
      </c>
      <c r="H46" s="140" t="s">
        <v>676</v>
      </c>
      <c r="I46" s="140"/>
      <c r="J46" s="290"/>
      <c r="K46" s="149" t="s">
        <v>677</v>
      </c>
      <c r="L46" s="141"/>
      <c r="M46" s="150" t="s">
        <v>222</v>
      </c>
      <c r="N46" s="150" t="s">
        <v>388</v>
      </c>
      <c r="O46" s="150" t="s">
        <v>389</v>
      </c>
      <c r="P46" s="134"/>
      <c r="Q46" s="152" t="s">
        <v>352</v>
      </c>
      <c r="R46" s="140" t="s">
        <v>678</v>
      </c>
      <c r="S46" s="140" t="s">
        <v>679</v>
      </c>
      <c r="T46" s="140" t="s">
        <v>680</v>
      </c>
      <c r="U46" s="140" t="s">
        <v>356</v>
      </c>
      <c r="V46" s="186" t="s">
        <v>681</v>
      </c>
      <c r="W46" s="138" t="s">
        <v>682</v>
      </c>
      <c r="X46" s="144"/>
      <c r="AA46" s="145">
        <f>IF(OR(J46="Fail",ISBLANK(J46)),INDEX('Issue Code Table'!C:C,MATCH(N:N,'Issue Code Table'!A:A,0)),IF(M46="Critical",6,IF(M46="Significant",5,IF(M46="Moderate",3,2))))</f>
        <v>4</v>
      </c>
    </row>
    <row r="47" spans="1:27" ht="128.25" customHeight="1" x14ac:dyDescent="0.25">
      <c r="A47" s="256" t="s">
        <v>683</v>
      </c>
      <c r="B47" s="140" t="s">
        <v>344</v>
      </c>
      <c r="C47" s="140" t="s">
        <v>345</v>
      </c>
      <c r="D47" s="140" t="s">
        <v>216</v>
      </c>
      <c r="E47" s="140" t="s">
        <v>684</v>
      </c>
      <c r="F47" s="140" t="s">
        <v>685</v>
      </c>
      <c r="G47" s="140" t="s">
        <v>219</v>
      </c>
      <c r="H47" s="140" t="s">
        <v>686</v>
      </c>
      <c r="I47" s="140"/>
      <c r="J47" s="290"/>
      <c r="K47" s="149" t="s">
        <v>687</v>
      </c>
      <c r="L47" s="141"/>
      <c r="M47" s="150" t="s">
        <v>222</v>
      </c>
      <c r="N47" s="150" t="s">
        <v>388</v>
      </c>
      <c r="O47" s="150" t="s">
        <v>389</v>
      </c>
      <c r="P47" s="134"/>
      <c r="Q47" s="152" t="s">
        <v>352</v>
      </c>
      <c r="R47" s="140" t="s">
        <v>688</v>
      </c>
      <c r="S47" s="140" t="s">
        <v>689</v>
      </c>
      <c r="T47" s="140" t="s">
        <v>690</v>
      </c>
      <c r="U47" s="140" t="s">
        <v>691</v>
      </c>
      <c r="V47" s="186" t="s">
        <v>692</v>
      </c>
      <c r="W47" s="138" t="s">
        <v>693</v>
      </c>
      <c r="X47" s="144"/>
      <c r="AA47" s="145">
        <f>IF(OR(J47="Fail",ISBLANK(J47)),INDEX('Issue Code Table'!C:C,MATCH(N:N,'Issue Code Table'!A:A,0)),IF(M47="Critical",6,IF(M47="Significant",5,IF(M47="Moderate",3,2))))</f>
        <v>4</v>
      </c>
    </row>
    <row r="48" spans="1:27" ht="128.25" customHeight="1" x14ac:dyDescent="0.25">
      <c r="A48" s="256" t="s">
        <v>694</v>
      </c>
      <c r="B48" s="140" t="s">
        <v>371</v>
      </c>
      <c r="C48" s="140" t="s">
        <v>372</v>
      </c>
      <c r="D48" s="140" t="s">
        <v>216</v>
      </c>
      <c r="E48" s="140" t="s">
        <v>695</v>
      </c>
      <c r="F48" s="140" t="s">
        <v>696</v>
      </c>
      <c r="G48" s="140" t="s">
        <v>219</v>
      </c>
      <c r="H48" s="140" t="s">
        <v>697</v>
      </c>
      <c r="I48" s="140"/>
      <c r="J48" s="290"/>
      <c r="K48" s="149" t="s">
        <v>698</v>
      </c>
      <c r="L48" s="141"/>
      <c r="M48" s="150" t="s">
        <v>222</v>
      </c>
      <c r="N48" s="150" t="s">
        <v>388</v>
      </c>
      <c r="O48" s="150" t="s">
        <v>389</v>
      </c>
      <c r="P48" s="134"/>
      <c r="Q48" s="152" t="s">
        <v>352</v>
      </c>
      <c r="R48" s="140" t="s">
        <v>699</v>
      </c>
      <c r="S48" s="140" t="s">
        <v>700</v>
      </c>
      <c r="T48" s="140" t="s">
        <v>701</v>
      </c>
      <c r="U48" s="140" t="s">
        <v>356</v>
      </c>
      <c r="V48" s="186" t="s">
        <v>702</v>
      </c>
      <c r="W48" s="138" t="s">
        <v>703</v>
      </c>
      <c r="X48" s="144"/>
      <c r="AA48" s="145">
        <f>IF(OR(J48="Fail",ISBLANK(J48)),INDEX('Issue Code Table'!C:C,MATCH(N:N,'Issue Code Table'!A:A,0)),IF(M48="Critical",6,IF(M48="Significant",5,IF(M48="Moderate",3,2))))</f>
        <v>4</v>
      </c>
    </row>
    <row r="49" spans="1:27" ht="128.25" customHeight="1" x14ac:dyDescent="0.25">
      <c r="A49" s="256" t="s">
        <v>704</v>
      </c>
      <c r="B49" s="153" t="s">
        <v>344</v>
      </c>
      <c r="C49" s="140" t="s">
        <v>345</v>
      </c>
      <c r="D49" s="140" t="s">
        <v>216</v>
      </c>
      <c r="E49" s="140" t="s">
        <v>705</v>
      </c>
      <c r="F49" s="140" t="s">
        <v>706</v>
      </c>
      <c r="G49" s="140" t="s">
        <v>219</v>
      </c>
      <c r="H49" s="140" t="s">
        <v>707</v>
      </c>
      <c r="I49" s="140"/>
      <c r="J49" s="290"/>
      <c r="K49" s="149" t="s">
        <v>708</v>
      </c>
      <c r="L49" s="141"/>
      <c r="M49" s="150" t="s">
        <v>222</v>
      </c>
      <c r="N49" s="150" t="s">
        <v>388</v>
      </c>
      <c r="O49" s="150" t="s">
        <v>389</v>
      </c>
      <c r="P49" s="134"/>
      <c r="Q49" s="152" t="s">
        <v>352</v>
      </c>
      <c r="R49" s="140" t="s">
        <v>709</v>
      </c>
      <c r="S49" s="140" t="s">
        <v>710</v>
      </c>
      <c r="T49" s="140" t="s">
        <v>711</v>
      </c>
      <c r="U49" s="140" t="s">
        <v>712</v>
      </c>
      <c r="V49" s="186" t="s">
        <v>713</v>
      </c>
      <c r="W49" s="138" t="s">
        <v>714</v>
      </c>
      <c r="X49" s="144"/>
      <c r="AA49" s="145">
        <f>IF(OR(J49="Fail",ISBLANK(J49)),INDEX('Issue Code Table'!C:C,MATCH(N:N,'Issue Code Table'!A:A,0)),IF(M49="Critical",6,IF(M49="Significant",5,IF(M49="Moderate",3,2))))</f>
        <v>4</v>
      </c>
    </row>
    <row r="50" spans="1:27" ht="128.25" customHeight="1" x14ac:dyDescent="0.25">
      <c r="A50" s="256" t="s">
        <v>715</v>
      </c>
      <c r="B50" s="153" t="s">
        <v>344</v>
      </c>
      <c r="C50" s="140" t="s">
        <v>345</v>
      </c>
      <c r="D50" s="140" t="s">
        <v>216</v>
      </c>
      <c r="E50" s="140" t="s">
        <v>716</v>
      </c>
      <c r="F50" s="140" t="s">
        <v>717</v>
      </c>
      <c r="G50" s="140" t="s">
        <v>219</v>
      </c>
      <c r="H50" s="140" t="s">
        <v>718</v>
      </c>
      <c r="I50" s="140"/>
      <c r="J50" s="290"/>
      <c r="K50" s="149" t="s">
        <v>719</v>
      </c>
      <c r="L50" s="141"/>
      <c r="M50" s="150" t="s">
        <v>222</v>
      </c>
      <c r="N50" s="150" t="s">
        <v>388</v>
      </c>
      <c r="O50" s="150" t="s">
        <v>389</v>
      </c>
      <c r="P50" s="134"/>
      <c r="Q50" s="152" t="s">
        <v>352</v>
      </c>
      <c r="R50" s="140" t="s">
        <v>720</v>
      </c>
      <c r="S50" s="140" t="s">
        <v>721</v>
      </c>
      <c r="T50" s="140" t="s">
        <v>722</v>
      </c>
      <c r="U50" s="140" t="s">
        <v>723</v>
      </c>
      <c r="V50" s="186" t="s">
        <v>724</v>
      </c>
      <c r="W50" s="138" t="s">
        <v>725</v>
      </c>
      <c r="X50" s="144"/>
      <c r="AA50" s="145">
        <f>IF(OR(J50="Fail",ISBLANK(J50)),INDEX('Issue Code Table'!C:C,MATCH(N:N,'Issue Code Table'!A:A,0)),IF(M50="Critical",6,IF(M50="Significant",5,IF(M50="Moderate",3,2))))</f>
        <v>4</v>
      </c>
    </row>
    <row r="51" spans="1:27" ht="128.25" customHeight="1" x14ac:dyDescent="0.25">
      <c r="A51" s="256" t="s">
        <v>726</v>
      </c>
      <c r="B51" s="153" t="s">
        <v>371</v>
      </c>
      <c r="C51" s="153" t="s">
        <v>372</v>
      </c>
      <c r="D51" s="140" t="s">
        <v>216</v>
      </c>
      <c r="E51" s="140" t="s">
        <v>727</v>
      </c>
      <c r="F51" s="140" t="s">
        <v>728</v>
      </c>
      <c r="G51" s="140" t="s">
        <v>219</v>
      </c>
      <c r="H51" s="140" t="s">
        <v>729</v>
      </c>
      <c r="I51" s="140"/>
      <c r="J51" s="290"/>
      <c r="K51" s="149" t="s">
        <v>730</v>
      </c>
      <c r="L51" s="141"/>
      <c r="M51" s="150" t="s">
        <v>222</v>
      </c>
      <c r="N51" s="150" t="s">
        <v>388</v>
      </c>
      <c r="O51" s="150" t="s">
        <v>389</v>
      </c>
      <c r="P51" s="134"/>
      <c r="Q51" s="152" t="s">
        <v>352</v>
      </c>
      <c r="R51" s="140" t="s">
        <v>731</v>
      </c>
      <c r="S51" s="140" t="s">
        <v>732</v>
      </c>
      <c r="T51" s="140" t="s">
        <v>733</v>
      </c>
      <c r="U51" s="140" t="s">
        <v>734</v>
      </c>
      <c r="V51" s="186" t="s">
        <v>735</v>
      </c>
      <c r="W51" s="138" t="s">
        <v>736</v>
      </c>
      <c r="X51" s="144"/>
      <c r="AA51" s="145">
        <f>IF(OR(J51="Fail",ISBLANK(J51)),INDEX('Issue Code Table'!C:C,MATCH(N:N,'Issue Code Table'!A:A,0)),IF(M51="Critical",6,IF(M51="Significant",5,IF(M51="Moderate",3,2))))</f>
        <v>4</v>
      </c>
    </row>
    <row r="52" spans="1:27" ht="128.25" customHeight="1" x14ac:dyDescent="0.25">
      <c r="A52" s="256" t="s">
        <v>737</v>
      </c>
      <c r="B52" s="153" t="s">
        <v>344</v>
      </c>
      <c r="C52" s="140" t="s">
        <v>345</v>
      </c>
      <c r="D52" s="140" t="s">
        <v>216</v>
      </c>
      <c r="E52" s="140" t="s">
        <v>738</v>
      </c>
      <c r="F52" s="140" t="s">
        <v>739</v>
      </c>
      <c r="G52" s="140" t="s">
        <v>219</v>
      </c>
      <c r="H52" s="140" t="s">
        <v>740</v>
      </c>
      <c r="I52" s="140"/>
      <c r="J52" s="290"/>
      <c r="K52" s="149" t="s">
        <v>741</v>
      </c>
      <c r="L52" s="141"/>
      <c r="M52" s="150" t="s">
        <v>182</v>
      </c>
      <c r="N52" s="150" t="s">
        <v>350</v>
      </c>
      <c r="O52" s="150" t="s">
        <v>351</v>
      </c>
      <c r="P52" s="134"/>
      <c r="Q52" s="152" t="s">
        <v>352</v>
      </c>
      <c r="R52" s="140" t="s">
        <v>742</v>
      </c>
      <c r="S52" s="140" t="s">
        <v>743</v>
      </c>
      <c r="T52" s="140" t="s">
        <v>744</v>
      </c>
      <c r="U52" s="140" t="s">
        <v>356</v>
      </c>
      <c r="V52" s="186" t="s">
        <v>745</v>
      </c>
      <c r="W52" s="138" t="s">
        <v>746</v>
      </c>
      <c r="X52" s="144" t="s">
        <v>246</v>
      </c>
      <c r="AA52" s="145">
        <f>IF(OR(J52="Fail",ISBLANK(J52)),INDEX('Issue Code Table'!C:C,MATCH(N:N,'Issue Code Table'!A:A,0)),IF(M52="Critical",6,IF(M52="Significant",5,IF(M52="Moderate",3,2))))</f>
        <v>5</v>
      </c>
    </row>
    <row r="53" spans="1:27" ht="128.25" customHeight="1" x14ac:dyDescent="0.25">
      <c r="A53" s="256" t="s">
        <v>747</v>
      </c>
      <c r="B53" s="138" t="s">
        <v>748</v>
      </c>
      <c r="C53" s="138" t="s">
        <v>749</v>
      </c>
      <c r="D53" s="140" t="s">
        <v>216</v>
      </c>
      <c r="E53" s="140" t="s">
        <v>750</v>
      </c>
      <c r="F53" s="140" t="s">
        <v>751</v>
      </c>
      <c r="G53" s="140" t="s">
        <v>219</v>
      </c>
      <c r="H53" s="140" t="s">
        <v>752</v>
      </c>
      <c r="I53" s="140"/>
      <c r="J53" s="290"/>
      <c r="K53" s="149" t="s">
        <v>753</v>
      </c>
      <c r="L53" s="141"/>
      <c r="M53" s="150" t="s">
        <v>182</v>
      </c>
      <c r="N53" s="150" t="s">
        <v>754</v>
      </c>
      <c r="O53" s="150" t="s">
        <v>755</v>
      </c>
      <c r="P53" s="134"/>
      <c r="Q53" s="152" t="s">
        <v>756</v>
      </c>
      <c r="R53" s="140" t="s">
        <v>757</v>
      </c>
      <c r="S53" s="140" t="s">
        <v>758</v>
      </c>
      <c r="T53" s="140" t="s">
        <v>759</v>
      </c>
      <c r="U53" s="140" t="s">
        <v>760</v>
      </c>
      <c r="V53" s="186" t="s">
        <v>761</v>
      </c>
      <c r="W53" s="138" t="s">
        <v>762</v>
      </c>
      <c r="X53" s="144" t="s">
        <v>246</v>
      </c>
      <c r="AA53" s="145">
        <f>IF(OR(J53="Fail",ISBLANK(J53)),INDEX('Issue Code Table'!C:C,MATCH(N:N,'Issue Code Table'!A:A,0)),IF(M53="Critical",6,IF(M53="Significant",5,IF(M53="Moderate",3,2))))</f>
        <v>6</v>
      </c>
    </row>
    <row r="54" spans="1:27" ht="128.25" customHeight="1" x14ac:dyDescent="0.25">
      <c r="A54" s="256" t="s">
        <v>763</v>
      </c>
      <c r="B54" s="138" t="s">
        <v>748</v>
      </c>
      <c r="C54" s="138" t="s">
        <v>749</v>
      </c>
      <c r="D54" s="140" t="s">
        <v>216</v>
      </c>
      <c r="E54" s="140" t="s">
        <v>764</v>
      </c>
      <c r="F54" s="140" t="s">
        <v>765</v>
      </c>
      <c r="G54" s="140" t="s">
        <v>766</v>
      </c>
      <c r="H54" s="140" t="s">
        <v>767</v>
      </c>
      <c r="I54" s="140"/>
      <c r="J54" s="290"/>
      <c r="K54" s="149" t="s">
        <v>768</v>
      </c>
      <c r="L54" s="141"/>
      <c r="M54" s="150" t="s">
        <v>222</v>
      </c>
      <c r="N54" s="150" t="s">
        <v>769</v>
      </c>
      <c r="O54" s="150" t="s">
        <v>770</v>
      </c>
      <c r="P54" s="134"/>
      <c r="Q54" s="152" t="s">
        <v>756</v>
      </c>
      <c r="R54" s="140" t="s">
        <v>771</v>
      </c>
      <c r="S54" s="140" t="s">
        <v>772</v>
      </c>
      <c r="T54" s="140" t="s">
        <v>773</v>
      </c>
      <c r="U54" s="140" t="s">
        <v>774</v>
      </c>
      <c r="V54" s="186" t="s">
        <v>775</v>
      </c>
      <c r="W54" s="138" t="s">
        <v>776</v>
      </c>
      <c r="X54" s="144"/>
      <c r="AA54" s="145">
        <f>IF(OR(J54="Fail",ISBLANK(J54)),INDEX('Issue Code Table'!C:C,MATCH(N:N,'Issue Code Table'!A:A,0)),IF(M54="Critical",6,IF(M54="Significant",5,IF(M54="Moderate",3,2))))</f>
        <v>4</v>
      </c>
    </row>
    <row r="55" spans="1:27" ht="128.25" customHeight="1" x14ac:dyDescent="0.25">
      <c r="A55" s="256" t="s">
        <v>777</v>
      </c>
      <c r="B55" s="138" t="s">
        <v>748</v>
      </c>
      <c r="C55" s="138" t="s">
        <v>749</v>
      </c>
      <c r="D55" s="140" t="s">
        <v>216</v>
      </c>
      <c r="E55" s="140" t="s">
        <v>778</v>
      </c>
      <c r="F55" s="140" t="s">
        <v>779</v>
      </c>
      <c r="G55" s="140" t="s">
        <v>219</v>
      </c>
      <c r="H55" s="140" t="s">
        <v>780</v>
      </c>
      <c r="I55" s="140"/>
      <c r="J55" s="290"/>
      <c r="K55" s="149" t="s">
        <v>781</v>
      </c>
      <c r="L55" s="141"/>
      <c r="M55" s="150" t="s">
        <v>182</v>
      </c>
      <c r="N55" s="150" t="s">
        <v>517</v>
      </c>
      <c r="O55" s="150" t="s">
        <v>518</v>
      </c>
      <c r="P55" s="134"/>
      <c r="Q55" s="152" t="s">
        <v>756</v>
      </c>
      <c r="R55" s="140" t="s">
        <v>782</v>
      </c>
      <c r="S55" s="140" t="s">
        <v>783</v>
      </c>
      <c r="T55" s="140" t="s">
        <v>784</v>
      </c>
      <c r="U55" s="140" t="s">
        <v>785</v>
      </c>
      <c r="V55" s="186" t="s">
        <v>786</v>
      </c>
      <c r="W55" s="138" t="s">
        <v>787</v>
      </c>
      <c r="X55" s="144" t="s">
        <v>246</v>
      </c>
      <c r="AA55" s="145">
        <f>IF(OR(J55="Fail",ISBLANK(J55)),INDEX('Issue Code Table'!C:C,MATCH(N:N,'Issue Code Table'!A:A,0)),IF(M55="Critical",6,IF(M55="Significant",5,IF(M55="Moderate",3,2))))</f>
        <v>6</v>
      </c>
    </row>
    <row r="56" spans="1:27" ht="128.25" customHeight="1" x14ac:dyDescent="0.25">
      <c r="A56" s="256" t="s">
        <v>788</v>
      </c>
      <c r="B56" s="140" t="s">
        <v>371</v>
      </c>
      <c r="C56" s="140" t="s">
        <v>372</v>
      </c>
      <c r="D56" s="140" t="s">
        <v>216</v>
      </c>
      <c r="E56" s="140" t="s">
        <v>789</v>
      </c>
      <c r="F56" s="140" t="s">
        <v>790</v>
      </c>
      <c r="G56" s="140" t="s">
        <v>791</v>
      </c>
      <c r="H56" s="140" t="s">
        <v>792</v>
      </c>
      <c r="I56" s="140"/>
      <c r="J56" s="290"/>
      <c r="K56" s="149" t="s">
        <v>793</v>
      </c>
      <c r="L56" s="141"/>
      <c r="M56" s="150" t="s">
        <v>182</v>
      </c>
      <c r="N56" s="150" t="s">
        <v>794</v>
      </c>
      <c r="O56" s="150" t="s">
        <v>795</v>
      </c>
      <c r="P56" s="134"/>
      <c r="Q56" s="152" t="s">
        <v>756</v>
      </c>
      <c r="R56" s="140" t="s">
        <v>796</v>
      </c>
      <c r="S56" s="140" t="s">
        <v>797</v>
      </c>
      <c r="T56" s="140" t="s">
        <v>798</v>
      </c>
      <c r="U56" s="140" t="s">
        <v>356</v>
      </c>
      <c r="V56" s="186" t="s">
        <v>799</v>
      </c>
      <c r="W56" s="138" t="s">
        <v>800</v>
      </c>
      <c r="X56" s="144" t="s">
        <v>246</v>
      </c>
      <c r="AA56" s="145">
        <f>IF(OR(J56="Fail",ISBLANK(J56)),INDEX('Issue Code Table'!C:C,MATCH(N:N,'Issue Code Table'!A:A,0)),IF(M56="Critical",6,IF(M56="Significant",5,IF(M56="Moderate",3,2))))</f>
        <v>5</v>
      </c>
    </row>
    <row r="57" spans="1:27" ht="128.25" customHeight="1" x14ac:dyDescent="0.25">
      <c r="A57" s="256" t="s">
        <v>801</v>
      </c>
      <c r="B57" s="138" t="s">
        <v>748</v>
      </c>
      <c r="C57" s="138" t="s">
        <v>749</v>
      </c>
      <c r="D57" s="140" t="s">
        <v>216</v>
      </c>
      <c r="E57" s="140" t="s">
        <v>802</v>
      </c>
      <c r="F57" s="140" t="s">
        <v>803</v>
      </c>
      <c r="G57" s="140" t="s">
        <v>219</v>
      </c>
      <c r="H57" s="140" t="s">
        <v>804</v>
      </c>
      <c r="I57" s="140"/>
      <c r="J57" s="290"/>
      <c r="K57" s="149" t="s">
        <v>805</v>
      </c>
      <c r="L57" s="141"/>
      <c r="M57" s="150" t="s">
        <v>308</v>
      </c>
      <c r="N57" s="150" t="s">
        <v>754</v>
      </c>
      <c r="O57" s="150" t="s">
        <v>755</v>
      </c>
      <c r="P57" s="134"/>
      <c r="Q57" s="152" t="s">
        <v>756</v>
      </c>
      <c r="R57" s="140" t="s">
        <v>806</v>
      </c>
      <c r="S57" s="140" t="s">
        <v>807</v>
      </c>
      <c r="T57" s="140" t="s">
        <v>808</v>
      </c>
      <c r="U57" s="140" t="s">
        <v>809</v>
      </c>
      <c r="V57" s="186" t="s">
        <v>810</v>
      </c>
      <c r="W57" s="281" t="s">
        <v>811</v>
      </c>
      <c r="X57" s="144"/>
      <c r="AA57" s="145">
        <f>IF(OR(J57="Fail",ISBLANK(J57)),INDEX('Issue Code Table'!C:C,MATCH(N:N,'Issue Code Table'!A:A,0)),IF(M57="Critical",6,IF(M57="Significant",5,IF(M57="Moderate",3,2))))</f>
        <v>6</v>
      </c>
    </row>
    <row r="58" spans="1:27" ht="128.25" customHeight="1" x14ac:dyDescent="0.25">
      <c r="A58" s="256" t="s">
        <v>812</v>
      </c>
      <c r="B58" s="138" t="s">
        <v>748</v>
      </c>
      <c r="C58" s="138" t="s">
        <v>749</v>
      </c>
      <c r="D58" s="140" t="s">
        <v>216</v>
      </c>
      <c r="E58" s="140" t="s">
        <v>813</v>
      </c>
      <c r="F58" s="140" t="s">
        <v>814</v>
      </c>
      <c r="G58" s="140" t="s">
        <v>219</v>
      </c>
      <c r="H58" s="140" t="s">
        <v>815</v>
      </c>
      <c r="I58" s="140"/>
      <c r="J58" s="290"/>
      <c r="K58" s="149" t="s">
        <v>816</v>
      </c>
      <c r="L58" s="141"/>
      <c r="M58" s="150" t="s">
        <v>308</v>
      </c>
      <c r="N58" s="150" t="s">
        <v>754</v>
      </c>
      <c r="O58" s="150" t="s">
        <v>755</v>
      </c>
      <c r="P58" s="134"/>
      <c r="Q58" s="152" t="s">
        <v>756</v>
      </c>
      <c r="R58" s="140" t="s">
        <v>817</v>
      </c>
      <c r="S58" s="140" t="s">
        <v>818</v>
      </c>
      <c r="T58" s="140" t="s">
        <v>819</v>
      </c>
      <c r="U58" s="140" t="s">
        <v>820</v>
      </c>
      <c r="V58" s="186" t="s">
        <v>821</v>
      </c>
      <c r="W58" s="281" t="s">
        <v>822</v>
      </c>
      <c r="X58" s="144"/>
      <c r="AA58" s="145">
        <f>IF(OR(J58="Fail",ISBLANK(J58)),INDEX('Issue Code Table'!C:C,MATCH(N:N,'Issue Code Table'!A:A,0)),IF(M58="Critical",6,IF(M58="Significant",5,IF(M58="Moderate",3,2))))</f>
        <v>6</v>
      </c>
    </row>
    <row r="59" spans="1:27" ht="128.25" customHeight="1" x14ac:dyDescent="0.25">
      <c r="A59" s="256" t="s">
        <v>823</v>
      </c>
      <c r="B59" s="153" t="s">
        <v>824</v>
      </c>
      <c r="C59" s="140" t="s">
        <v>825</v>
      </c>
      <c r="D59" s="140" t="s">
        <v>216</v>
      </c>
      <c r="E59" s="140" t="s">
        <v>826</v>
      </c>
      <c r="F59" s="140" t="s">
        <v>827</v>
      </c>
      <c r="G59" s="140" t="s">
        <v>828</v>
      </c>
      <c r="H59" s="140" t="s">
        <v>829</v>
      </c>
      <c r="I59" s="140"/>
      <c r="J59" s="290"/>
      <c r="K59" s="149" t="s">
        <v>830</v>
      </c>
      <c r="L59" s="141"/>
      <c r="M59" s="150" t="s">
        <v>182</v>
      </c>
      <c r="N59" s="150" t="s">
        <v>831</v>
      </c>
      <c r="O59" s="150" t="s">
        <v>832</v>
      </c>
      <c r="P59" s="134"/>
      <c r="Q59" s="152" t="s">
        <v>833</v>
      </c>
      <c r="R59" s="140" t="s">
        <v>834</v>
      </c>
      <c r="S59" s="140" t="s">
        <v>835</v>
      </c>
      <c r="T59" s="140" t="s">
        <v>836</v>
      </c>
      <c r="U59" s="140" t="s">
        <v>356</v>
      </c>
      <c r="V59" s="186" t="s">
        <v>837</v>
      </c>
      <c r="W59" s="138" t="s">
        <v>838</v>
      </c>
      <c r="X59" s="144" t="s">
        <v>246</v>
      </c>
      <c r="AA59" s="145">
        <f>IF(OR(J59="Fail",ISBLANK(J59)),INDEX('Issue Code Table'!C:C,MATCH(N:N,'Issue Code Table'!A:A,0)),IF(M59="Critical",6,IF(M59="Significant",5,IF(M59="Moderate",3,2))))</f>
        <v>5</v>
      </c>
    </row>
    <row r="60" spans="1:27" ht="128.25" customHeight="1" x14ac:dyDescent="0.25">
      <c r="A60" s="256" t="s">
        <v>839</v>
      </c>
      <c r="B60" s="153" t="s">
        <v>824</v>
      </c>
      <c r="C60" s="140" t="s">
        <v>825</v>
      </c>
      <c r="D60" s="140" t="s">
        <v>216</v>
      </c>
      <c r="E60" s="140" t="s">
        <v>840</v>
      </c>
      <c r="F60" s="140" t="s">
        <v>841</v>
      </c>
      <c r="G60" s="140" t="s">
        <v>842</v>
      </c>
      <c r="H60" s="140" t="s">
        <v>843</v>
      </c>
      <c r="I60" s="140"/>
      <c r="J60" s="290"/>
      <c r="K60" s="149" t="s">
        <v>844</v>
      </c>
      <c r="L60" s="141"/>
      <c r="M60" s="150" t="s">
        <v>308</v>
      </c>
      <c r="N60" s="150" t="s">
        <v>845</v>
      </c>
      <c r="O60" s="150" t="s">
        <v>846</v>
      </c>
      <c r="P60" s="134"/>
      <c r="Q60" s="152" t="s">
        <v>833</v>
      </c>
      <c r="R60" s="140" t="s">
        <v>847</v>
      </c>
      <c r="S60" s="140" t="s">
        <v>848</v>
      </c>
      <c r="T60" s="140" t="s">
        <v>849</v>
      </c>
      <c r="U60" s="140" t="s">
        <v>356</v>
      </c>
      <c r="V60" s="186" t="s">
        <v>850</v>
      </c>
      <c r="W60" s="138" t="s">
        <v>851</v>
      </c>
      <c r="X60" s="144"/>
      <c r="AA60" s="145">
        <f>IF(OR(J60="Fail",ISBLANK(J60)),INDEX('Issue Code Table'!C:C,MATCH(N:N,'Issue Code Table'!A:A,0)),IF(M60="Critical",6,IF(M60="Significant",5,IF(M60="Moderate",3,2))))</f>
        <v>4</v>
      </c>
    </row>
    <row r="61" spans="1:27" ht="128.25" customHeight="1" x14ac:dyDescent="0.25">
      <c r="A61" s="256" t="s">
        <v>852</v>
      </c>
      <c r="B61" s="140" t="s">
        <v>853</v>
      </c>
      <c r="C61" s="140" t="s">
        <v>854</v>
      </c>
      <c r="D61" s="140" t="s">
        <v>216</v>
      </c>
      <c r="E61" s="140" t="s">
        <v>855</v>
      </c>
      <c r="F61" s="140" t="s">
        <v>856</v>
      </c>
      <c r="G61" s="140" t="s">
        <v>857</v>
      </c>
      <c r="H61" s="140" t="s">
        <v>858</v>
      </c>
      <c r="I61" s="140"/>
      <c r="J61" s="290"/>
      <c r="K61" s="149" t="s">
        <v>859</v>
      </c>
      <c r="L61" s="141"/>
      <c r="M61" s="150" t="s">
        <v>222</v>
      </c>
      <c r="N61" s="150" t="s">
        <v>388</v>
      </c>
      <c r="O61" s="150" t="s">
        <v>389</v>
      </c>
      <c r="P61" s="134"/>
      <c r="Q61" s="152" t="s">
        <v>860</v>
      </c>
      <c r="R61" s="140" t="s">
        <v>861</v>
      </c>
      <c r="S61" s="140" t="s">
        <v>862</v>
      </c>
      <c r="T61" s="140" t="s">
        <v>863</v>
      </c>
      <c r="U61" s="140" t="s">
        <v>356</v>
      </c>
      <c r="V61" s="186" t="s">
        <v>864</v>
      </c>
      <c r="W61" s="190" t="s">
        <v>865</v>
      </c>
      <c r="X61" s="144"/>
      <c r="AA61" s="145">
        <f>IF(OR(J61="Fail",ISBLANK(J61)),INDEX('Issue Code Table'!C:C,MATCH(N:N,'Issue Code Table'!A:A,0)),IF(M61="Critical",6,IF(M61="Significant",5,IF(M61="Moderate",3,2))))</f>
        <v>4</v>
      </c>
    </row>
    <row r="62" spans="1:27" ht="128.25" customHeight="1" x14ac:dyDescent="0.25">
      <c r="A62" s="256" t="s">
        <v>866</v>
      </c>
      <c r="B62" s="140" t="s">
        <v>371</v>
      </c>
      <c r="C62" s="140" t="s">
        <v>372</v>
      </c>
      <c r="D62" s="140" t="s">
        <v>216</v>
      </c>
      <c r="E62" s="140" t="s">
        <v>867</v>
      </c>
      <c r="F62" s="140" t="s">
        <v>868</v>
      </c>
      <c r="G62" s="140" t="s">
        <v>869</v>
      </c>
      <c r="H62" s="140" t="s">
        <v>870</v>
      </c>
      <c r="I62" s="140"/>
      <c r="J62" s="290"/>
      <c r="K62" s="149" t="s">
        <v>871</v>
      </c>
      <c r="L62" s="141"/>
      <c r="M62" s="150" t="s">
        <v>222</v>
      </c>
      <c r="N62" s="150" t="s">
        <v>388</v>
      </c>
      <c r="O62" s="150" t="s">
        <v>389</v>
      </c>
      <c r="P62" s="134"/>
      <c r="Q62" s="152" t="s">
        <v>860</v>
      </c>
      <c r="R62" s="140" t="s">
        <v>872</v>
      </c>
      <c r="S62" s="140" t="s">
        <v>873</v>
      </c>
      <c r="T62" s="140" t="s">
        <v>874</v>
      </c>
      <c r="U62" s="140" t="s">
        <v>356</v>
      </c>
      <c r="V62" s="186" t="s">
        <v>875</v>
      </c>
      <c r="W62" s="138" t="s">
        <v>876</v>
      </c>
      <c r="X62" s="144"/>
      <c r="AA62" s="145">
        <f>IF(OR(J62="Fail",ISBLANK(J62)),INDEX('Issue Code Table'!C:C,MATCH(N:N,'Issue Code Table'!A:A,0)),IF(M62="Critical",6,IF(M62="Significant",5,IF(M62="Moderate",3,2))))</f>
        <v>4</v>
      </c>
    </row>
    <row r="63" spans="1:27" ht="128.25" customHeight="1" x14ac:dyDescent="0.25">
      <c r="A63" s="256" t="s">
        <v>877</v>
      </c>
      <c r="B63" s="140" t="s">
        <v>371</v>
      </c>
      <c r="C63" s="140" t="s">
        <v>372</v>
      </c>
      <c r="D63" s="140" t="s">
        <v>216</v>
      </c>
      <c r="E63" s="140" t="s">
        <v>878</v>
      </c>
      <c r="F63" s="140" t="s">
        <v>879</v>
      </c>
      <c r="G63" s="140" t="s">
        <v>880</v>
      </c>
      <c r="H63" s="140" t="s">
        <v>881</v>
      </c>
      <c r="I63" s="140"/>
      <c r="J63" s="290"/>
      <c r="K63" s="149" t="s">
        <v>882</v>
      </c>
      <c r="L63" s="141"/>
      <c r="M63" s="150" t="s">
        <v>182</v>
      </c>
      <c r="N63" s="150" t="s">
        <v>883</v>
      </c>
      <c r="O63" s="150" t="s">
        <v>884</v>
      </c>
      <c r="P63" s="134"/>
      <c r="Q63" s="152" t="s">
        <v>885</v>
      </c>
      <c r="R63" s="140" t="s">
        <v>886</v>
      </c>
      <c r="S63" s="140" t="s">
        <v>887</v>
      </c>
      <c r="T63" s="140" t="s">
        <v>888</v>
      </c>
      <c r="U63" s="140" t="s">
        <v>889</v>
      </c>
      <c r="V63" s="186" t="s">
        <v>890</v>
      </c>
      <c r="W63" s="138" t="s">
        <v>891</v>
      </c>
      <c r="X63" s="144" t="s">
        <v>246</v>
      </c>
      <c r="AA63" s="145">
        <f>IF(OR(J63="Fail",ISBLANK(J63)),INDEX('Issue Code Table'!C:C,MATCH(N:N,'Issue Code Table'!A:A,0)),IF(M63="Critical",6,IF(M63="Significant",5,IF(M63="Moderate",3,2))))</f>
        <v>6</v>
      </c>
    </row>
    <row r="64" spans="1:27" ht="128.25" customHeight="1" x14ac:dyDescent="0.25">
      <c r="A64" s="256" t="s">
        <v>892</v>
      </c>
      <c r="B64" s="140" t="s">
        <v>344</v>
      </c>
      <c r="C64" s="140" t="s">
        <v>345</v>
      </c>
      <c r="D64" s="140" t="s">
        <v>216</v>
      </c>
      <c r="E64" s="140" t="s">
        <v>893</v>
      </c>
      <c r="F64" s="140" t="s">
        <v>894</v>
      </c>
      <c r="G64" s="140" t="s">
        <v>895</v>
      </c>
      <c r="H64" s="140" t="s">
        <v>896</v>
      </c>
      <c r="I64" s="140"/>
      <c r="J64" s="290"/>
      <c r="K64" s="149" t="s">
        <v>897</v>
      </c>
      <c r="L64" s="141"/>
      <c r="M64" s="150" t="s">
        <v>182</v>
      </c>
      <c r="N64" s="150" t="s">
        <v>883</v>
      </c>
      <c r="O64" s="150" t="s">
        <v>884</v>
      </c>
      <c r="P64" s="134"/>
      <c r="Q64" s="152" t="s">
        <v>885</v>
      </c>
      <c r="R64" s="140" t="s">
        <v>898</v>
      </c>
      <c r="S64" s="140" t="s">
        <v>887</v>
      </c>
      <c r="T64" s="140" t="s">
        <v>899</v>
      </c>
      <c r="U64" s="140" t="s">
        <v>900</v>
      </c>
      <c r="V64" s="186" t="s">
        <v>901</v>
      </c>
      <c r="W64" s="138" t="s">
        <v>902</v>
      </c>
      <c r="X64" s="144" t="s">
        <v>246</v>
      </c>
      <c r="AA64" s="145">
        <f>IF(OR(J64="Fail",ISBLANK(J64)),INDEX('Issue Code Table'!C:C,MATCH(N:N,'Issue Code Table'!A:A,0)),IF(M64="Critical",6,IF(M64="Significant",5,IF(M64="Moderate",3,2))))</f>
        <v>6</v>
      </c>
    </row>
    <row r="65" spans="1:27" ht="128.25" customHeight="1" x14ac:dyDescent="0.25">
      <c r="A65" s="256" t="s">
        <v>903</v>
      </c>
      <c r="B65" s="140" t="s">
        <v>371</v>
      </c>
      <c r="C65" s="140" t="s">
        <v>372</v>
      </c>
      <c r="D65" s="140" t="s">
        <v>216</v>
      </c>
      <c r="E65" s="140" t="s">
        <v>904</v>
      </c>
      <c r="F65" s="140" t="s">
        <v>905</v>
      </c>
      <c r="G65" s="140" t="s">
        <v>906</v>
      </c>
      <c r="H65" s="140" t="s">
        <v>907</v>
      </c>
      <c r="I65" s="140"/>
      <c r="J65" s="290"/>
      <c r="K65" s="149" t="s">
        <v>908</v>
      </c>
      <c r="L65" s="141"/>
      <c r="M65" s="150" t="s">
        <v>182</v>
      </c>
      <c r="N65" s="150" t="s">
        <v>883</v>
      </c>
      <c r="O65" s="150" t="s">
        <v>884</v>
      </c>
      <c r="P65" s="134"/>
      <c r="Q65" s="152" t="s">
        <v>885</v>
      </c>
      <c r="R65" s="140" t="s">
        <v>909</v>
      </c>
      <c r="S65" s="140" t="s">
        <v>887</v>
      </c>
      <c r="T65" s="140" t="s">
        <v>910</v>
      </c>
      <c r="U65" s="140" t="s">
        <v>911</v>
      </c>
      <c r="V65" s="186" t="s">
        <v>912</v>
      </c>
      <c r="W65" s="138" t="s">
        <v>913</v>
      </c>
      <c r="X65" s="144" t="s">
        <v>246</v>
      </c>
      <c r="AA65" s="145">
        <f>IF(OR(J65="Fail",ISBLANK(J65)),INDEX('Issue Code Table'!C:C,MATCH(N:N,'Issue Code Table'!A:A,0)),IF(M65="Critical",6,IF(M65="Significant",5,IF(M65="Moderate",3,2))))</f>
        <v>6</v>
      </c>
    </row>
    <row r="66" spans="1:27" ht="128.25" customHeight="1" x14ac:dyDescent="0.25">
      <c r="A66" s="256" t="s">
        <v>914</v>
      </c>
      <c r="B66" s="140" t="s">
        <v>214</v>
      </c>
      <c r="C66" s="140" t="s">
        <v>215</v>
      </c>
      <c r="D66" s="140" t="s">
        <v>216</v>
      </c>
      <c r="E66" s="140" t="s">
        <v>915</v>
      </c>
      <c r="F66" s="140" t="s">
        <v>916</v>
      </c>
      <c r="G66" s="140" t="s">
        <v>917</v>
      </c>
      <c r="H66" s="140" t="s">
        <v>918</v>
      </c>
      <c r="I66" s="140"/>
      <c r="J66" s="290"/>
      <c r="K66" s="149" t="s">
        <v>919</v>
      </c>
      <c r="L66" s="141"/>
      <c r="M66" s="150" t="s">
        <v>182</v>
      </c>
      <c r="N66" s="150" t="s">
        <v>794</v>
      </c>
      <c r="O66" s="150" t="s">
        <v>795</v>
      </c>
      <c r="P66" s="134"/>
      <c r="Q66" s="152" t="s">
        <v>885</v>
      </c>
      <c r="R66" s="140" t="s">
        <v>920</v>
      </c>
      <c r="S66" s="140" t="s">
        <v>921</v>
      </c>
      <c r="T66" s="140" t="s">
        <v>922</v>
      </c>
      <c r="U66" s="140" t="s">
        <v>356</v>
      </c>
      <c r="V66" s="186" t="s">
        <v>923</v>
      </c>
      <c r="W66" s="138" t="s">
        <v>924</v>
      </c>
      <c r="X66" s="144" t="s">
        <v>246</v>
      </c>
      <c r="AA66" s="145">
        <f>IF(OR(J66="Fail",ISBLANK(J66)),INDEX('Issue Code Table'!C:C,MATCH(N:N,'Issue Code Table'!A:A,0)),IF(M66="Critical",6,IF(M66="Significant",5,IF(M66="Moderate",3,2))))</f>
        <v>5</v>
      </c>
    </row>
    <row r="67" spans="1:27" ht="128.25" customHeight="1" x14ac:dyDescent="0.25">
      <c r="A67" s="256" t="s">
        <v>925</v>
      </c>
      <c r="B67" s="140" t="s">
        <v>214</v>
      </c>
      <c r="C67" s="140" t="s">
        <v>215</v>
      </c>
      <c r="D67" s="140" t="s">
        <v>216</v>
      </c>
      <c r="E67" s="140" t="s">
        <v>926</v>
      </c>
      <c r="F67" s="140" t="s">
        <v>927</v>
      </c>
      <c r="G67" s="140" t="s">
        <v>219</v>
      </c>
      <c r="H67" s="140" t="s">
        <v>928</v>
      </c>
      <c r="I67" s="140"/>
      <c r="J67" s="290"/>
      <c r="K67" s="149" t="s">
        <v>929</v>
      </c>
      <c r="L67" s="141"/>
      <c r="M67" s="150" t="s">
        <v>182</v>
      </c>
      <c r="N67" s="150" t="s">
        <v>238</v>
      </c>
      <c r="O67" s="150" t="s">
        <v>239</v>
      </c>
      <c r="P67" s="134"/>
      <c r="Q67" s="152" t="s">
        <v>885</v>
      </c>
      <c r="R67" s="140" t="s">
        <v>930</v>
      </c>
      <c r="S67" s="140" t="s">
        <v>931</v>
      </c>
      <c r="T67" s="140" t="s">
        <v>932</v>
      </c>
      <c r="U67" s="140" t="s">
        <v>356</v>
      </c>
      <c r="V67" s="186" t="s">
        <v>933</v>
      </c>
      <c r="W67" s="138" t="s">
        <v>934</v>
      </c>
      <c r="X67" s="144" t="s">
        <v>246</v>
      </c>
      <c r="AA67" s="145">
        <f>IF(OR(J67="Fail",ISBLANK(J67)),INDEX('Issue Code Table'!C:C,MATCH(N:N,'Issue Code Table'!A:A,0)),IF(M67="Critical",6,IF(M67="Significant",5,IF(M67="Moderate",3,2))))</f>
        <v>5</v>
      </c>
    </row>
    <row r="68" spans="1:27" ht="128.25" customHeight="1" x14ac:dyDescent="0.25">
      <c r="A68" s="256" t="s">
        <v>935</v>
      </c>
      <c r="B68" s="140" t="s">
        <v>936</v>
      </c>
      <c r="C68" s="140" t="s">
        <v>937</v>
      </c>
      <c r="D68" s="140" t="s">
        <v>216</v>
      </c>
      <c r="E68" s="140" t="s">
        <v>938</v>
      </c>
      <c r="F68" s="140" t="s">
        <v>939</v>
      </c>
      <c r="G68" s="140" t="s">
        <v>940</v>
      </c>
      <c r="H68" s="140" t="s">
        <v>941</v>
      </c>
      <c r="I68" s="140"/>
      <c r="J68" s="290"/>
      <c r="K68" s="149" t="s">
        <v>942</v>
      </c>
      <c r="L68" s="141"/>
      <c r="M68" s="150" t="s">
        <v>182</v>
      </c>
      <c r="N68" s="271" t="s">
        <v>209</v>
      </c>
      <c r="O68" s="271" t="s">
        <v>210</v>
      </c>
      <c r="P68" s="134"/>
      <c r="Q68" s="152" t="s">
        <v>885</v>
      </c>
      <c r="R68" s="140" t="s">
        <v>943</v>
      </c>
      <c r="S68" s="140" t="s">
        <v>944</v>
      </c>
      <c r="T68" s="140" t="s">
        <v>945</v>
      </c>
      <c r="U68" s="140" t="s">
        <v>946</v>
      </c>
      <c r="V68" s="186" t="s">
        <v>947</v>
      </c>
      <c r="W68" s="138" t="s">
        <v>948</v>
      </c>
      <c r="X68" s="144" t="s">
        <v>246</v>
      </c>
      <c r="AA68" s="145">
        <f>IF(OR(J68="Fail",ISBLANK(J68)),INDEX('Issue Code Table'!C:C,MATCH(N:N,'Issue Code Table'!A:A,0)),IF(M68="Critical",6,IF(M68="Significant",5,IF(M68="Moderate",3,2))))</f>
        <v>6</v>
      </c>
    </row>
    <row r="69" spans="1:27" ht="128.25" customHeight="1" x14ac:dyDescent="0.25">
      <c r="A69" s="256" t="s">
        <v>949</v>
      </c>
      <c r="B69" s="140" t="s">
        <v>371</v>
      </c>
      <c r="C69" s="140" t="s">
        <v>372</v>
      </c>
      <c r="D69" s="140" t="s">
        <v>216</v>
      </c>
      <c r="E69" s="140" t="s">
        <v>950</v>
      </c>
      <c r="F69" s="140" t="s">
        <v>951</v>
      </c>
      <c r="G69" s="140" t="s">
        <v>952</v>
      </c>
      <c r="H69" s="140" t="s">
        <v>953</v>
      </c>
      <c r="I69" s="140"/>
      <c r="J69" s="290"/>
      <c r="K69" s="149" t="s">
        <v>954</v>
      </c>
      <c r="L69" s="141"/>
      <c r="M69" s="150" t="s">
        <v>222</v>
      </c>
      <c r="N69" s="150" t="s">
        <v>769</v>
      </c>
      <c r="O69" s="150" t="s">
        <v>770</v>
      </c>
      <c r="P69" s="134"/>
      <c r="Q69" s="152" t="s">
        <v>955</v>
      </c>
      <c r="R69" s="140" t="s">
        <v>956</v>
      </c>
      <c r="S69" s="140" t="s">
        <v>957</v>
      </c>
      <c r="T69" s="140" t="s">
        <v>958</v>
      </c>
      <c r="U69" s="140" t="s">
        <v>959</v>
      </c>
      <c r="V69" s="186" t="s">
        <v>960</v>
      </c>
      <c r="W69" s="138" t="s">
        <v>961</v>
      </c>
      <c r="X69" s="144"/>
      <c r="AA69" s="145">
        <f>IF(OR(J69="Fail",ISBLANK(J69)),INDEX('Issue Code Table'!C:C,MATCH(N:N,'Issue Code Table'!A:A,0)),IF(M69="Critical",6,IF(M69="Significant",5,IF(M69="Moderate",3,2))))</f>
        <v>4</v>
      </c>
    </row>
    <row r="70" spans="1:27" ht="128.25" customHeight="1" x14ac:dyDescent="0.25">
      <c r="A70" s="256" t="s">
        <v>962</v>
      </c>
      <c r="B70" s="140" t="s">
        <v>371</v>
      </c>
      <c r="C70" s="140" t="s">
        <v>372</v>
      </c>
      <c r="D70" s="140" t="s">
        <v>216</v>
      </c>
      <c r="E70" s="140" t="s">
        <v>963</v>
      </c>
      <c r="F70" s="140" t="s">
        <v>964</v>
      </c>
      <c r="G70" s="140" t="s">
        <v>965</v>
      </c>
      <c r="H70" s="140" t="s">
        <v>966</v>
      </c>
      <c r="I70" s="140"/>
      <c r="J70" s="290"/>
      <c r="K70" s="149" t="s">
        <v>967</v>
      </c>
      <c r="L70" s="141"/>
      <c r="M70" s="150" t="s">
        <v>222</v>
      </c>
      <c r="N70" s="150" t="s">
        <v>769</v>
      </c>
      <c r="O70" s="150" t="s">
        <v>770</v>
      </c>
      <c r="P70" s="134"/>
      <c r="Q70" s="152" t="s">
        <v>955</v>
      </c>
      <c r="R70" s="140" t="s">
        <v>968</v>
      </c>
      <c r="S70" s="140" t="s">
        <v>969</v>
      </c>
      <c r="T70" s="140" t="s">
        <v>970</v>
      </c>
      <c r="U70" s="140" t="s">
        <v>971</v>
      </c>
      <c r="V70" s="186" t="s">
        <v>972</v>
      </c>
      <c r="W70" s="138" t="s">
        <v>973</v>
      </c>
      <c r="X70" s="144"/>
      <c r="AA70" s="145">
        <f>IF(OR(J70="Fail",ISBLANK(J70)),INDEX('Issue Code Table'!C:C,MATCH(N:N,'Issue Code Table'!A:A,0)),IF(M70="Critical",6,IF(M70="Significant",5,IF(M70="Moderate",3,2))))</f>
        <v>4</v>
      </c>
    </row>
    <row r="71" spans="1:27" ht="128.25" customHeight="1" x14ac:dyDescent="0.25">
      <c r="A71" s="256" t="s">
        <v>974</v>
      </c>
      <c r="B71" s="140" t="s">
        <v>344</v>
      </c>
      <c r="C71" s="140" t="s">
        <v>345</v>
      </c>
      <c r="D71" s="140" t="s">
        <v>216</v>
      </c>
      <c r="E71" s="140" t="s">
        <v>975</v>
      </c>
      <c r="F71" s="140" t="s">
        <v>976</v>
      </c>
      <c r="G71" s="140" t="s">
        <v>977</v>
      </c>
      <c r="H71" s="140" t="s">
        <v>978</v>
      </c>
      <c r="I71" s="140"/>
      <c r="J71" s="290"/>
      <c r="K71" s="149" t="s">
        <v>979</v>
      </c>
      <c r="L71" s="141"/>
      <c r="M71" s="150" t="s">
        <v>222</v>
      </c>
      <c r="N71" s="150" t="s">
        <v>980</v>
      </c>
      <c r="O71" s="150" t="s">
        <v>981</v>
      </c>
      <c r="P71" s="134"/>
      <c r="Q71" s="152" t="s">
        <v>955</v>
      </c>
      <c r="R71" s="140" t="s">
        <v>982</v>
      </c>
      <c r="S71" s="140" t="s">
        <v>983</v>
      </c>
      <c r="T71" s="140" t="s">
        <v>984</v>
      </c>
      <c r="U71" s="140" t="s">
        <v>985</v>
      </c>
      <c r="V71" s="186" t="s">
        <v>986</v>
      </c>
      <c r="W71" s="138" t="s">
        <v>987</v>
      </c>
      <c r="X71" s="144"/>
      <c r="AA71" s="145">
        <f>IF(OR(J71="Fail",ISBLANK(J71)),INDEX('Issue Code Table'!C:C,MATCH(N:N,'Issue Code Table'!A:A,0)),IF(M71="Critical",6,IF(M71="Significant",5,IF(M71="Moderate",3,2))))</f>
        <v>4</v>
      </c>
    </row>
    <row r="72" spans="1:27" ht="128.25" customHeight="1" x14ac:dyDescent="0.25">
      <c r="A72" s="256" t="s">
        <v>988</v>
      </c>
      <c r="B72" s="140" t="s">
        <v>989</v>
      </c>
      <c r="C72" s="140" t="s">
        <v>990</v>
      </c>
      <c r="D72" s="140" t="s">
        <v>163</v>
      </c>
      <c r="E72" s="140" t="s">
        <v>991</v>
      </c>
      <c r="F72" s="140" t="s">
        <v>992</v>
      </c>
      <c r="G72" s="140" t="s">
        <v>993</v>
      </c>
      <c r="H72" s="140" t="s">
        <v>994</v>
      </c>
      <c r="I72" s="140"/>
      <c r="J72" s="290"/>
      <c r="K72" s="154" t="s">
        <v>995</v>
      </c>
      <c r="L72" s="188" t="s">
        <v>996</v>
      </c>
      <c r="M72" s="150" t="s">
        <v>308</v>
      </c>
      <c r="N72" s="150" t="s">
        <v>997</v>
      </c>
      <c r="O72" s="155" t="s">
        <v>998</v>
      </c>
      <c r="P72" s="134"/>
      <c r="Q72" s="152" t="s">
        <v>955</v>
      </c>
      <c r="R72" s="140" t="s">
        <v>999</v>
      </c>
      <c r="S72" s="140" t="s">
        <v>1000</v>
      </c>
      <c r="T72" s="140" t="s">
        <v>1001</v>
      </c>
      <c r="U72" s="140" t="s">
        <v>1002</v>
      </c>
      <c r="V72" s="186" t="s">
        <v>1003</v>
      </c>
      <c r="W72" s="138" t="s">
        <v>1004</v>
      </c>
      <c r="X72" s="144"/>
      <c r="AA72" s="145" t="e">
        <f>IF(OR(J72="Fail",ISBLANK(J72)),INDEX('Issue Code Table'!C:C,MATCH(N:N,'Issue Code Table'!A:A,0)),IF(M72="Critical",6,IF(M72="Significant",5,IF(M72="Moderate",3,2))))</f>
        <v>#N/A</v>
      </c>
    </row>
    <row r="73" spans="1:27" ht="128.25" customHeight="1" x14ac:dyDescent="0.25">
      <c r="A73" s="256" t="s">
        <v>1005</v>
      </c>
      <c r="B73" s="140" t="s">
        <v>989</v>
      </c>
      <c r="C73" s="140" t="s">
        <v>990</v>
      </c>
      <c r="D73" s="140" t="s">
        <v>163</v>
      </c>
      <c r="E73" s="140" t="s">
        <v>1006</v>
      </c>
      <c r="F73" s="140" t="s">
        <v>1007</v>
      </c>
      <c r="G73" s="140" t="s">
        <v>1008</v>
      </c>
      <c r="H73" s="138" t="s">
        <v>1009</v>
      </c>
      <c r="I73" s="167"/>
      <c r="J73" s="290"/>
      <c r="K73" s="138" t="s">
        <v>1010</v>
      </c>
      <c r="L73" s="188"/>
      <c r="M73" s="142" t="s">
        <v>308</v>
      </c>
      <c r="N73" s="142" t="s">
        <v>997</v>
      </c>
      <c r="O73" s="168" t="s">
        <v>998</v>
      </c>
      <c r="P73" s="134"/>
      <c r="Q73" s="152" t="s">
        <v>955</v>
      </c>
      <c r="R73" s="140" t="s">
        <v>1011</v>
      </c>
      <c r="S73" s="140"/>
      <c r="T73" s="140" t="s">
        <v>1012</v>
      </c>
      <c r="U73" s="140"/>
      <c r="V73" s="186" t="s">
        <v>1013</v>
      </c>
      <c r="W73" s="138" t="s">
        <v>1014</v>
      </c>
      <c r="X73" s="144"/>
      <c r="Y73" s="130"/>
      <c r="AA73" s="145" t="e">
        <f>IF(OR(J73="Fail",ISBLANK(J73)),INDEX('Issue Code Table'!C:C,MATCH(N:N,'Issue Code Table'!A:A,0)),IF(M73="Critical",6,IF(M73="Significant",5,IF(M73="Moderate",3,2))))</f>
        <v>#N/A</v>
      </c>
    </row>
    <row r="74" spans="1:27" ht="128.25" customHeight="1" x14ac:dyDescent="0.25">
      <c r="A74" s="256" t="s">
        <v>1015</v>
      </c>
      <c r="B74" s="140" t="s">
        <v>344</v>
      </c>
      <c r="C74" s="140" t="s">
        <v>345</v>
      </c>
      <c r="D74" s="140" t="s">
        <v>216</v>
      </c>
      <c r="E74" s="140" t="s">
        <v>1016</v>
      </c>
      <c r="F74" s="140" t="s">
        <v>1017</v>
      </c>
      <c r="G74" s="140" t="s">
        <v>1018</v>
      </c>
      <c r="H74" s="140" t="s">
        <v>1019</v>
      </c>
      <c r="I74" s="140"/>
      <c r="J74" s="290"/>
      <c r="K74" s="149" t="s">
        <v>1020</v>
      </c>
      <c r="L74" s="188" t="s">
        <v>1021</v>
      </c>
      <c r="M74" s="150" t="s">
        <v>308</v>
      </c>
      <c r="N74" s="150" t="s">
        <v>1022</v>
      </c>
      <c r="O74" s="150" t="s">
        <v>1023</v>
      </c>
      <c r="P74" s="134"/>
      <c r="Q74" s="152" t="s">
        <v>955</v>
      </c>
      <c r="R74" s="140" t="s">
        <v>1024</v>
      </c>
      <c r="S74" s="140" t="s">
        <v>1025</v>
      </c>
      <c r="T74" s="140" t="s">
        <v>1026</v>
      </c>
      <c r="U74" s="140" t="s">
        <v>1027</v>
      </c>
      <c r="V74" s="186" t="s">
        <v>1028</v>
      </c>
      <c r="W74" s="138" t="s">
        <v>1029</v>
      </c>
      <c r="X74" s="144"/>
      <c r="AA74" s="145">
        <f>IF(OR(J74="Fail",ISBLANK(J74)),INDEX('Issue Code Table'!C:C,MATCH(N:N,'Issue Code Table'!A:A,0)),IF(M74="Critical",6,IF(M74="Significant",5,IF(M74="Moderate",3,2))))</f>
        <v>1</v>
      </c>
    </row>
    <row r="75" spans="1:27" ht="110.25" customHeight="1" x14ac:dyDescent="0.25">
      <c r="A75" s="256" t="s">
        <v>1030</v>
      </c>
      <c r="B75" s="140" t="s">
        <v>344</v>
      </c>
      <c r="C75" s="140" t="s">
        <v>345</v>
      </c>
      <c r="D75" s="140" t="s">
        <v>216</v>
      </c>
      <c r="E75" s="140" t="s">
        <v>1031</v>
      </c>
      <c r="F75" s="140" t="s">
        <v>1032</v>
      </c>
      <c r="G75" s="140" t="s">
        <v>1033</v>
      </c>
      <c r="H75" s="140" t="s">
        <v>1034</v>
      </c>
      <c r="I75" s="140"/>
      <c r="J75" s="290"/>
      <c r="K75" s="149" t="s">
        <v>1035</v>
      </c>
      <c r="L75" s="141"/>
      <c r="M75" s="150" t="s">
        <v>222</v>
      </c>
      <c r="N75" s="150" t="s">
        <v>769</v>
      </c>
      <c r="O75" s="150" t="s">
        <v>770</v>
      </c>
      <c r="P75" s="134"/>
      <c r="Q75" s="152" t="s">
        <v>955</v>
      </c>
      <c r="R75" s="140" t="s">
        <v>1036</v>
      </c>
      <c r="S75" s="140" t="s">
        <v>1037</v>
      </c>
      <c r="T75" s="140" t="s">
        <v>1038</v>
      </c>
      <c r="U75" s="140" t="s">
        <v>1039</v>
      </c>
      <c r="V75" s="186" t="s">
        <v>1040</v>
      </c>
      <c r="W75" s="138" t="s">
        <v>1041</v>
      </c>
      <c r="X75" s="144"/>
      <c r="AA75" s="145">
        <f>IF(OR(J75="Fail",ISBLANK(J75)),INDEX('Issue Code Table'!C:C,MATCH(N:N,'Issue Code Table'!A:A,0)),IF(M75="Critical",6,IF(M75="Significant",5,IF(M75="Moderate",3,2))))</f>
        <v>4</v>
      </c>
    </row>
    <row r="76" spans="1:27" ht="110.25" customHeight="1" x14ac:dyDescent="0.25">
      <c r="A76" s="256" t="s">
        <v>1042</v>
      </c>
      <c r="B76" s="138" t="s">
        <v>214</v>
      </c>
      <c r="C76" s="138" t="s">
        <v>215</v>
      </c>
      <c r="D76" s="187" t="s">
        <v>163</v>
      </c>
      <c r="E76" s="140" t="s">
        <v>1043</v>
      </c>
      <c r="F76" s="140" t="s">
        <v>1044</v>
      </c>
      <c r="G76" s="140" t="s">
        <v>1045</v>
      </c>
      <c r="H76" s="138" t="s">
        <v>1046</v>
      </c>
      <c r="I76" s="167"/>
      <c r="J76" s="290"/>
      <c r="K76" s="138" t="s">
        <v>1047</v>
      </c>
      <c r="L76" s="189"/>
      <c r="M76" s="142" t="s">
        <v>222</v>
      </c>
      <c r="N76" s="142" t="s">
        <v>769</v>
      </c>
      <c r="O76" s="142" t="s">
        <v>770</v>
      </c>
      <c r="P76" s="134"/>
      <c r="Q76" s="152" t="s">
        <v>955</v>
      </c>
      <c r="R76" s="140" t="s">
        <v>1048</v>
      </c>
      <c r="S76" s="140" t="s">
        <v>1049</v>
      </c>
      <c r="T76" s="140" t="s">
        <v>1050</v>
      </c>
      <c r="U76" s="140" t="s">
        <v>1051</v>
      </c>
      <c r="V76" s="186" t="s">
        <v>1052</v>
      </c>
      <c r="W76" s="138" t="s">
        <v>1053</v>
      </c>
      <c r="X76" s="144"/>
      <c r="Y76" s="130"/>
      <c r="AA76" s="145">
        <f>IF(OR(J76="Fail",ISBLANK(J76)),INDEX('Issue Code Table'!C:C,MATCH(N:N,'Issue Code Table'!A:A,0)),IF(M76="Critical",6,IF(M76="Significant",5,IF(M76="Moderate",3,2))))</f>
        <v>4</v>
      </c>
    </row>
    <row r="77" spans="1:27" ht="128.25" customHeight="1" x14ac:dyDescent="0.25">
      <c r="A77" s="256" t="s">
        <v>1054</v>
      </c>
      <c r="B77" s="140" t="s">
        <v>371</v>
      </c>
      <c r="C77" s="140" t="s">
        <v>372</v>
      </c>
      <c r="D77" s="140" t="s">
        <v>216</v>
      </c>
      <c r="E77" s="140" t="s">
        <v>1055</v>
      </c>
      <c r="F77" s="140" t="s">
        <v>1056</v>
      </c>
      <c r="G77" s="140" t="s">
        <v>1057</v>
      </c>
      <c r="H77" s="140" t="s">
        <v>1058</v>
      </c>
      <c r="I77" s="140"/>
      <c r="J77" s="290"/>
      <c r="K77" s="140" t="s">
        <v>1059</v>
      </c>
      <c r="L77" s="141"/>
      <c r="M77" s="151" t="s">
        <v>182</v>
      </c>
      <c r="N77" s="271" t="s">
        <v>209</v>
      </c>
      <c r="O77" s="271" t="s">
        <v>210</v>
      </c>
      <c r="P77" s="134"/>
      <c r="Q77" s="152" t="s">
        <v>1060</v>
      </c>
      <c r="R77" s="140" t="s">
        <v>1061</v>
      </c>
      <c r="S77" s="140" t="s">
        <v>1062</v>
      </c>
      <c r="T77" s="140" t="s">
        <v>1063</v>
      </c>
      <c r="U77" s="140" t="s">
        <v>1064</v>
      </c>
      <c r="V77" s="186" t="s">
        <v>1065</v>
      </c>
      <c r="W77" s="138" t="s">
        <v>1066</v>
      </c>
      <c r="X77" s="144" t="s">
        <v>246</v>
      </c>
      <c r="Y77" s="130"/>
      <c r="AA77" s="145">
        <f>IF(OR(J77="Fail",ISBLANK(J77)),INDEX('Issue Code Table'!C:C,MATCH(N:N,'Issue Code Table'!A:A,0)),IF(M77="Critical",6,IF(M77="Significant",5,IF(M77="Moderate",3,2))))</f>
        <v>6</v>
      </c>
    </row>
    <row r="78" spans="1:27" ht="128.25" customHeight="1" x14ac:dyDescent="0.25">
      <c r="A78" s="256" t="s">
        <v>1067</v>
      </c>
      <c r="B78" s="140" t="s">
        <v>371</v>
      </c>
      <c r="C78" s="140" t="s">
        <v>372</v>
      </c>
      <c r="D78" s="140" t="s">
        <v>216</v>
      </c>
      <c r="E78" s="140" t="s">
        <v>1068</v>
      </c>
      <c r="F78" s="140" t="s">
        <v>1069</v>
      </c>
      <c r="G78" s="140" t="s">
        <v>1070</v>
      </c>
      <c r="H78" s="140" t="s">
        <v>1071</v>
      </c>
      <c r="I78" s="140"/>
      <c r="J78" s="290"/>
      <c r="K78" s="140" t="s">
        <v>1072</v>
      </c>
      <c r="L78" s="141"/>
      <c r="M78" s="151" t="s">
        <v>182</v>
      </c>
      <c r="N78" s="271" t="s">
        <v>209</v>
      </c>
      <c r="O78" s="271" t="s">
        <v>210</v>
      </c>
      <c r="P78" s="134"/>
      <c r="Q78" s="152" t="s">
        <v>1060</v>
      </c>
      <c r="R78" s="140" t="s">
        <v>1073</v>
      </c>
      <c r="S78" s="140" t="s">
        <v>1062</v>
      </c>
      <c r="T78" s="140" t="s">
        <v>1074</v>
      </c>
      <c r="U78" s="140" t="s">
        <v>1075</v>
      </c>
      <c r="V78" s="186" t="s">
        <v>1076</v>
      </c>
      <c r="W78" s="138" t="s">
        <v>1077</v>
      </c>
      <c r="X78" s="144" t="s">
        <v>246</v>
      </c>
      <c r="Y78" s="130"/>
      <c r="AA78" s="145">
        <f>IF(OR(J78="Fail",ISBLANK(J78)),INDEX('Issue Code Table'!C:C,MATCH(N:N,'Issue Code Table'!A:A,0)),IF(M78="Critical",6,IF(M78="Significant",5,IF(M78="Moderate",3,2))))</f>
        <v>6</v>
      </c>
    </row>
    <row r="79" spans="1:27" ht="128.25" customHeight="1" x14ac:dyDescent="0.25">
      <c r="A79" s="256" t="s">
        <v>1078</v>
      </c>
      <c r="B79" s="140" t="s">
        <v>214</v>
      </c>
      <c r="C79" s="140" t="s">
        <v>215</v>
      </c>
      <c r="D79" s="140" t="s">
        <v>216</v>
      </c>
      <c r="E79" s="140" t="s">
        <v>1079</v>
      </c>
      <c r="F79" s="140" t="s">
        <v>1080</v>
      </c>
      <c r="G79" s="140" t="s">
        <v>1081</v>
      </c>
      <c r="H79" s="140" t="s">
        <v>1082</v>
      </c>
      <c r="I79" s="140"/>
      <c r="J79" s="290"/>
      <c r="K79" s="140" t="s">
        <v>1083</v>
      </c>
      <c r="L79" s="141"/>
      <c r="M79" s="151" t="s">
        <v>182</v>
      </c>
      <c r="N79" s="151" t="s">
        <v>883</v>
      </c>
      <c r="O79" s="151" t="s">
        <v>884</v>
      </c>
      <c r="P79" s="134"/>
      <c r="Q79" s="152" t="s">
        <v>1060</v>
      </c>
      <c r="R79" s="140" t="s">
        <v>1084</v>
      </c>
      <c r="S79" s="140" t="s">
        <v>1085</v>
      </c>
      <c r="T79" s="140" t="s">
        <v>1086</v>
      </c>
      <c r="U79" s="140" t="s">
        <v>1087</v>
      </c>
      <c r="V79" s="186" t="s">
        <v>1088</v>
      </c>
      <c r="W79" s="138" t="s">
        <v>1089</v>
      </c>
      <c r="X79" s="144" t="s">
        <v>246</v>
      </c>
      <c r="Y79" s="130"/>
      <c r="AA79" s="145">
        <f>IF(OR(J79="Fail",ISBLANK(J79)),INDEX('Issue Code Table'!C:C,MATCH(N:N,'Issue Code Table'!A:A,0)),IF(M79="Critical",6,IF(M79="Significant",5,IF(M79="Moderate",3,2))))</f>
        <v>6</v>
      </c>
    </row>
    <row r="80" spans="1:27" ht="128.25" customHeight="1" x14ac:dyDescent="0.25">
      <c r="A80" s="256" t="s">
        <v>1090</v>
      </c>
      <c r="B80" s="186" t="s">
        <v>1091</v>
      </c>
      <c r="C80" s="279" t="s">
        <v>1092</v>
      </c>
      <c r="D80" s="140" t="s">
        <v>216</v>
      </c>
      <c r="E80" s="140" t="s">
        <v>1093</v>
      </c>
      <c r="F80" s="140" t="s">
        <v>1094</v>
      </c>
      <c r="G80" s="140" t="s">
        <v>1095</v>
      </c>
      <c r="H80" s="140" t="s">
        <v>1096</v>
      </c>
      <c r="I80" s="140"/>
      <c r="J80" s="290"/>
      <c r="K80" s="140" t="s">
        <v>1097</v>
      </c>
      <c r="L80" s="280" t="s">
        <v>1098</v>
      </c>
      <c r="M80" s="151" t="s">
        <v>222</v>
      </c>
      <c r="N80" s="151" t="s">
        <v>1099</v>
      </c>
      <c r="O80" s="151" t="s">
        <v>1100</v>
      </c>
      <c r="P80" s="134"/>
      <c r="Q80" s="152" t="s">
        <v>1101</v>
      </c>
      <c r="R80" s="140" t="s">
        <v>1102</v>
      </c>
      <c r="S80" s="140" t="s">
        <v>1103</v>
      </c>
      <c r="T80" s="140" t="s">
        <v>1104</v>
      </c>
      <c r="U80" s="140" t="s">
        <v>1105</v>
      </c>
      <c r="V80" s="186" t="s">
        <v>1106</v>
      </c>
      <c r="W80" s="138" t="s">
        <v>1107</v>
      </c>
      <c r="X80" s="144"/>
      <c r="Y80" s="130"/>
      <c r="AA80" s="145">
        <f>IF(OR(J80="Fail",ISBLANK(J80)),INDEX('Issue Code Table'!C:C,MATCH(N:N,'Issue Code Table'!A:A,0)),IF(M80="Critical",6,IF(M80="Significant",5,IF(M80="Moderate",3,2))))</f>
        <v>4</v>
      </c>
    </row>
    <row r="81" spans="1:27" ht="128.25" customHeight="1" x14ac:dyDescent="0.25">
      <c r="A81" s="256" t="s">
        <v>1108</v>
      </c>
      <c r="B81" s="140" t="s">
        <v>371</v>
      </c>
      <c r="C81" s="140" t="s">
        <v>372</v>
      </c>
      <c r="D81" s="140" t="s">
        <v>216</v>
      </c>
      <c r="E81" s="140" t="s">
        <v>1109</v>
      </c>
      <c r="F81" s="140" t="s">
        <v>1110</v>
      </c>
      <c r="G81" s="140" t="s">
        <v>1111</v>
      </c>
      <c r="H81" s="140" t="s">
        <v>1112</v>
      </c>
      <c r="I81" s="140"/>
      <c r="J81" s="290"/>
      <c r="K81" s="140" t="s">
        <v>1113</v>
      </c>
      <c r="L81" s="141"/>
      <c r="M81" s="151" t="s">
        <v>182</v>
      </c>
      <c r="N81" s="271" t="s">
        <v>209</v>
      </c>
      <c r="O81" s="271" t="s">
        <v>210</v>
      </c>
      <c r="P81" s="134"/>
      <c r="Q81" s="152" t="s">
        <v>1101</v>
      </c>
      <c r="R81" s="140" t="s">
        <v>1114</v>
      </c>
      <c r="S81" s="140" t="s">
        <v>1062</v>
      </c>
      <c r="T81" s="140" t="s">
        <v>1115</v>
      </c>
      <c r="U81" s="140" t="s">
        <v>1116</v>
      </c>
      <c r="V81" s="186" t="s">
        <v>1117</v>
      </c>
      <c r="W81" s="138" t="s">
        <v>1118</v>
      </c>
      <c r="X81" s="144" t="s">
        <v>246</v>
      </c>
      <c r="Y81" s="130"/>
      <c r="AA81" s="145">
        <f>IF(OR(J81="Fail",ISBLANK(J81)),INDEX('Issue Code Table'!C:C,MATCH(N:N,'Issue Code Table'!A:A,0)),IF(M81="Critical",6,IF(M81="Significant",5,IF(M81="Moderate",3,2))))</f>
        <v>6</v>
      </c>
    </row>
    <row r="82" spans="1:27" ht="128.25" customHeight="1" x14ac:dyDescent="0.25">
      <c r="A82" s="256" t="s">
        <v>1119</v>
      </c>
      <c r="B82" s="140" t="s">
        <v>371</v>
      </c>
      <c r="C82" s="140" t="s">
        <v>372</v>
      </c>
      <c r="D82" s="140" t="s">
        <v>216</v>
      </c>
      <c r="E82" s="140" t="s">
        <v>1120</v>
      </c>
      <c r="F82" s="140" t="s">
        <v>1121</v>
      </c>
      <c r="G82" s="140" t="s">
        <v>1122</v>
      </c>
      <c r="H82" s="140" t="s">
        <v>1123</v>
      </c>
      <c r="I82" s="140"/>
      <c r="J82" s="290"/>
      <c r="K82" s="149" t="s">
        <v>1124</v>
      </c>
      <c r="L82" s="141"/>
      <c r="M82" s="150" t="s">
        <v>182</v>
      </c>
      <c r="N82" s="271" t="s">
        <v>209</v>
      </c>
      <c r="O82" s="271" t="s">
        <v>210</v>
      </c>
      <c r="P82" s="134"/>
      <c r="Q82" s="152" t="s">
        <v>1101</v>
      </c>
      <c r="R82" s="140" t="s">
        <v>1125</v>
      </c>
      <c r="S82" s="140" t="s">
        <v>1062</v>
      </c>
      <c r="T82" s="140" t="s">
        <v>1126</v>
      </c>
      <c r="U82" s="140" t="s">
        <v>1127</v>
      </c>
      <c r="V82" s="186" t="s">
        <v>1128</v>
      </c>
      <c r="W82" s="138" t="s">
        <v>1129</v>
      </c>
      <c r="X82" s="144" t="s">
        <v>246</v>
      </c>
      <c r="AA82" s="145">
        <f>IF(OR(J82="Fail",ISBLANK(J82)),INDEX('Issue Code Table'!C:C,MATCH(N:N,'Issue Code Table'!A:A,0)),IF(M82="Critical",6,IF(M82="Significant",5,IF(M82="Moderate",3,2))))</f>
        <v>6</v>
      </c>
    </row>
    <row r="83" spans="1:27" ht="128.25" customHeight="1" x14ac:dyDescent="0.25">
      <c r="A83" s="256" t="s">
        <v>1130</v>
      </c>
      <c r="B83" s="140" t="s">
        <v>214</v>
      </c>
      <c r="C83" s="140" t="s">
        <v>215</v>
      </c>
      <c r="D83" s="140" t="s">
        <v>216</v>
      </c>
      <c r="E83" s="140" t="s">
        <v>1131</v>
      </c>
      <c r="F83" s="140" t="s">
        <v>1132</v>
      </c>
      <c r="G83" s="140" t="s">
        <v>1133</v>
      </c>
      <c r="H83" s="140" t="s">
        <v>1134</v>
      </c>
      <c r="I83" s="140"/>
      <c r="J83" s="290"/>
      <c r="K83" s="149" t="s">
        <v>1135</v>
      </c>
      <c r="L83" s="141"/>
      <c r="M83" s="150" t="s">
        <v>222</v>
      </c>
      <c r="N83" s="150" t="s">
        <v>769</v>
      </c>
      <c r="O83" s="150" t="s">
        <v>770</v>
      </c>
      <c r="P83" s="134"/>
      <c r="Q83" s="152" t="s">
        <v>1101</v>
      </c>
      <c r="R83" s="140" t="s">
        <v>1136</v>
      </c>
      <c r="S83" s="140" t="s">
        <v>1137</v>
      </c>
      <c r="T83" s="140" t="s">
        <v>1138</v>
      </c>
      <c r="U83" s="140" t="s">
        <v>1139</v>
      </c>
      <c r="V83" s="186" t="s">
        <v>1140</v>
      </c>
      <c r="W83" s="138" t="s">
        <v>1141</v>
      </c>
      <c r="X83" s="144"/>
      <c r="AA83" s="145">
        <f>IF(OR(J83="Fail",ISBLANK(J83)),INDEX('Issue Code Table'!C:C,MATCH(N:N,'Issue Code Table'!A:A,0)),IF(M83="Critical",6,IF(M83="Significant",5,IF(M83="Moderate",3,2))))</f>
        <v>4</v>
      </c>
    </row>
    <row r="84" spans="1:27" ht="128.25" customHeight="1" x14ac:dyDescent="0.25">
      <c r="A84" s="256" t="s">
        <v>1142</v>
      </c>
      <c r="B84" s="140" t="s">
        <v>371</v>
      </c>
      <c r="C84" s="140" t="s">
        <v>372</v>
      </c>
      <c r="D84" s="140" t="s">
        <v>216</v>
      </c>
      <c r="E84" s="140" t="s">
        <v>1143</v>
      </c>
      <c r="F84" s="140" t="s">
        <v>1144</v>
      </c>
      <c r="G84" s="140" t="s">
        <v>1145</v>
      </c>
      <c r="H84" s="140" t="s">
        <v>1146</v>
      </c>
      <c r="I84" s="140"/>
      <c r="J84" s="290"/>
      <c r="K84" s="149" t="s">
        <v>1147</v>
      </c>
      <c r="L84" s="141"/>
      <c r="M84" s="150" t="s">
        <v>182</v>
      </c>
      <c r="N84" s="150" t="s">
        <v>794</v>
      </c>
      <c r="O84" s="150" t="s">
        <v>795</v>
      </c>
      <c r="P84" s="134"/>
      <c r="Q84" s="152" t="s">
        <v>1101</v>
      </c>
      <c r="R84" s="140" t="s">
        <v>1148</v>
      </c>
      <c r="S84" s="140" t="s">
        <v>1149</v>
      </c>
      <c r="T84" s="140" t="s">
        <v>1150</v>
      </c>
      <c r="U84" s="140" t="s">
        <v>1151</v>
      </c>
      <c r="V84" s="186" t="s">
        <v>1152</v>
      </c>
      <c r="W84" s="138" t="s">
        <v>1153</v>
      </c>
      <c r="X84" s="144" t="s">
        <v>246</v>
      </c>
      <c r="AA84" s="145">
        <f>IF(OR(J84="Fail",ISBLANK(J84)),INDEX('Issue Code Table'!C:C,MATCH(N:N,'Issue Code Table'!A:A,0)),IF(M84="Critical",6,IF(M84="Significant",5,IF(M84="Moderate",3,2))))</f>
        <v>5</v>
      </c>
    </row>
    <row r="85" spans="1:27" ht="128.25" customHeight="1" x14ac:dyDescent="0.25">
      <c r="A85" s="256" t="s">
        <v>1154</v>
      </c>
      <c r="B85" s="140" t="s">
        <v>1155</v>
      </c>
      <c r="C85" s="140" t="s">
        <v>1156</v>
      </c>
      <c r="D85" s="140" t="s">
        <v>216</v>
      </c>
      <c r="E85" s="140" t="s">
        <v>1157</v>
      </c>
      <c r="F85" s="140" t="s">
        <v>1158</v>
      </c>
      <c r="G85" s="140" t="s">
        <v>219</v>
      </c>
      <c r="H85" s="140" t="s">
        <v>1159</v>
      </c>
      <c r="I85" s="140"/>
      <c r="J85" s="290"/>
      <c r="K85" s="149" t="s">
        <v>1160</v>
      </c>
      <c r="L85" s="141"/>
      <c r="M85" s="150" t="s">
        <v>182</v>
      </c>
      <c r="N85" s="150" t="s">
        <v>794</v>
      </c>
      <c r="O85" s="150" t="s">
        <v>795</v>
      </c>
      <c r="P85" s="134"/>
      <c r="Q85" s="152" t="s">
        <v>1161</v>
      </c>
      <c r="R85" s="140" t="s">
        <v>1162</v>
      </c>
      <c r="S85" s="140" t="s">
        <v>1163</v>
      </c>
      <c r="T85" s="140" t="s">
        <v>1164</v>
      </c>
      <c r="U85" s="140" t="s">
        <v>356</v>
      </c>
      <c r="V85" s="186" t="s">
        <v>1165</v>
      </c>
      <c r="W85" s="138" t="s">
        <v>1166</v>
      </c>
      <c r="X85" s="144" t="s">
        <v>246</v>
      </c>
      <c r="AA85" s="145">
        <f>IF(OR(J85="Fail",ISBLANK(J85)),INDEX('Issue Code Table'!C:C,MATCH(N:N,'Issue Code Table'!A:A,0)),IF(M85="Critical",6,IF(M85="Significant",5,IF(M85="Moderate",3,2))))</f>
        <v>5</v>
      </c>
    </row>
    <row r="86" spans="1:27" ht="128.25" customHeight="1" x14ac:dyDescent="0.25">
      <c r="A86" s="256" t="s">
        <v>1167</v>
      </c>
      <c r="B86" s="140" t="s">
        <v>853</v>
      </c>
      <c r="C86" s="140" t="s">
        <v>854</v>
      </c>
      <c r="D86" s="140" t="s">
        <v>216</v>
      </c>
      <c r="E86" s="140" t="s">
        <v>1168</v>
      </c>
      <c r="F86" s="140" t="s">
        <v>1169</v>
      </c>
      <c r="G86" s="140" t="s">
        <v>1170</v>
      </c>
      <c r="H86" s="140" t="s">
        <v>1171</v>
      </c>
      <c r="I86" s="140"/>
      <c r="J86" s="290"/>
      <c r="K86" s="149" t="s">
        <v>1172</v>
      </c>
      <c r="L86" s="141"/>
      <c r="M86" s="150" t="s">
        <v>182</v>
      </c>
      <c r="N86" s="150" t="s">
        <v>794</v>
      </c>
      <c r="O86" s="150" t="s">
        <v>795</v>
      </c>
      <c r="P86" s="134"/>
      <c r="Q86" s="152" t="s">
        <v>1161</v>
      </c>
      <c r="R86" s="140" t="s">
        <v>1173</v>
      </c>
      <c r="S86" s="140" t="s">
        <v>1174</v>
      </c>
      <c r="T86" s="140" t="s">
        <v>1175</v>
      </c>
      <c r="U86" s="140" t="s">
        <v>1176</v>
      </c>
      <c r="V86" s="186" t="s">
        <v>1177</v>
      </c>
      <c r="W86" s="138" t="s">
        <v>1178</v>
      </c>
      <c r="X86" s="144" t="s">
        <v>246</v>
      </c>
      <c r="AA86" s="145">
        <f>IF(OR(J86="Fail",ISBLANK(J86)),INDEX('Issue Code Table'!C:C,MATCH(N:N,'Issue Code Table'!A:A,0)),IF(M86="Critical",6,IF(M86="Significant",5,IF(M86="Moderate",3,2))))</f>
        <v>5</v>
      </c>
    </row>
    <row r="87" spans="1:27" ht="128.25" customHeight="1" x14ac:dyDescent="0.25">
      <c r="A87" s="256" t="s">
        <v>1179</v>
      </c>
      <c r="B87" s="140" t="s">
        <v>371</v>
      </c>
      <c r="C87" s="140" t="s">
        <v>372</v>
      </c>
      <c r="D87" s="140" t="s">
        <v>216</v>
      </c>
      <c r="E87" s="140" t="s">
        <v>1180</v>
      </c>
      <c r="F87" s="140" t="s">
        <v>1181</v>
      </c>
      <c r="G87" s="140" t="s">
        <v>1182</v>
      </c>
      <c r="H87" s="140" t="s">
        <v>1183</v>
      </c>
      <c r="I87" s="140"/>
      <c r="J87" s="290"/>
      <c r="K87" s="149" t="s">
        <v>1184</v>
      </c>
      <c r="L87" s="141"/>
      <c r="M87" s="150" t="s">
        <v>182</v>
      </c>
      <c r="N87" s="150" t="s">
        <v>794</v>
      </c>
      <c r="O87" s="150" t="s">
        <v>795</v>
      </c>
      <c r="P87" s="134"/>
      <c r="Q87" s="152" t="s">
        <v>1161</v>
      </c>
      <c r="R87" s="140" t="s">
        <v>1185</v>
      </c>
      <c r="S87" s="140" t="s">
        <v>1186</v>
      </c>
      <c r="T87" s="140" t="s">
        <v>1187</v>
      </c>
      <c r="U87" s="140" t="s">
        <v>1188</v>
      </c>
      <c r="V87" s="186" t="s">
        <v>1189</v>
      </c>
      <c r="W87" s="138" t="s">
        <v>1190</v>
      </c>
      <c r="X87" s="144" t="s">
        <v>246</v>
      </c>
      <c r="AA87" s="145">
        <f>IF(OR(J87="Fail",ISBLANK(J87)),INDEX('Issue Code Table'!C:C,MATCH(N:N,'Issue Code Table'!A:A,0)),IF(M87="Critical",6,IF(M87="Significant",5,IF(M87="Moderate",3,2))))</f>
        <v>5</v>
      </c>
    </row>
    <row r="88" spans="1:27" ht="128.25" customHeight="1" x14ac:dyDescent="0.25">
      <c r="A88" s="256" t="s">
        <v>1191</v>
      </c>
      <c r="B88" s="140" t="s">
        <v>371</v>
      </c>
      <c r="C88" s="140" t="s">
        <v>372</v>
      </c>
      <c r="D88" s="140" t="s">
        <v>216</v>
      </c>
      <c r="E88" s="140" t="s">
        <v>1192</v>
      </c>
      <c r="F88" s="140" t="s">
        <v>1193</v>
      </c>
      <c r="G88" s="140" t="s">
        <v>1194</v>
      </c>
      <c r="H88" s="140" t="s">
        <v>1195</v>
      </c>
      <c r="I88" s="140"/>
      <c r="J88" s="290"/>
      <c r="K88" s="149" t="s">
        <v>1196</v>
      </c>
      <c r="L88" s="141"/>
      <c r="M88" s="150" t="s">
        <v>182</v>
      </c>
      <c r="N88" s="150" t="s">
        <v>350</v>
      </c>
      <c r="O88" s="150" t="s">
        <v>351</v>
      </c>
      <c r="P88" s="134"/>
      <c r="Q88" s="152" t="s">
        <v>1161</v>
      </c>
      <c r="R88" s="140" t="s">
        <v>1197</v>
      </c>
      <c r="S88" s="140" t="s">
        <v>1198</v>
      </c>
      <c r="T88" s="140" t="s">
        <v>1199</v>
      </c>
      <c r="U88" s="140" t="s">
        <v>356</v>
      </c>
      <c r="V88" s="186" t="s">
        <v>1200</v>
      </c>
      <c r="W88" s="138" t="s">
        <v>1201</v>
      </c>
      <c r="X88" s="144" t="s">
        <v>246</v>
      </c>
      <c r="AA88" s="145">
        <f>IF(OR(J88="Fail",ISBLANK(J88)),INDEX('Issue Code Table'!C:C,MATCH(N:N,'Issue Code Table'!A:A,0)),IF(M88="Critical",6,IF(M88="Significant",5,IF(M88="Moderate",3,2))))</f>
        <v>5</v>
      </c>
    </row>
    <row r="89" spans="1:27" ht="128.25" customHeight="1" x14ac:dyDescent="0.25">
      <c r="A89" s="256" t="s">
        <v>1202</v>
      </c>
      <c r="B89" s="140" t="s">
        <v>371</v>
      </c>
      <c r="C89" s="140" t="s">
        <v>372</v>
      </c>
      <c r="D89" s="140" t="s">
        <v>216</v>
      </c>
      <c r="E89" s="140" t="s">
        <v>1203</v>
      </c>
      <c r="F89" s="140" t="s">
        <v>1204</v>
      </c>
      <c r="G89" s="140" t="s">
        <v>1205</v>
      </c>
      <c r="H89" s="140" t="s">
        <v>1206</v>
      </c>
      <c r="I89" s="140"/>
      <c r="J89" s="290"/>
      <c r="K89" s="149" t="s">
        <v>1207</v>
      </c>
      <c r="L89" s="141"/>
      <c r="M89" s="150" t="s">
        <v>182</v>
      </c>
      <c r="N89" s="150" t="s">
        <v>794</v>
      </c>
      <c r="O89" s="150" t="s">
        <v>795</v>
      </c>
      <c r="P89" s="134"/>
      <c r="Q89" s="152" t="s">
        <v>1161</v>
      </c>
      <c r="R89" s="140" t="s">
        <v>1208</v>
      </c>
      <c r="S89" s="140" t="s">
        <v>1209</v>
      </c>
      <c r="T89" s="140" t="s">
        <v>1210</v>
      </c>
      <c r="U89" s="140" t="s">
        <v>1211</v>
      </c>
      <c r="V89" s="186" t="s">
        <v>1212</v>
      </c>
      <c r="W89" s="138" t="s">
        <v>1213</v>
      </c>
      <c r="X89" s="144" t="s">
        <v>246</v>
      </c>
      <c r="AA89" s="145">
        <f>IF(OR(J89="Fail",ISBLANK(J89)),INDEX('Issue Code Table'!C:C,MATCH(N:N,'Issue Code Table'!A:A,0)),IF(M89="Critical",6,IF(M89="Significant",5,IF(M89="Moderate",3,2))))</f>
        <v>5</v>
      </c>
    </row>
    <row r="90" spans="1:27" ht="128.25" customHeight="1" x14ac:dyDescent="0.25">
      <c r="A90" s="256" t="s">
        <v>1214</v>
      </c>
      <c r="B90" s="140" t="s">
        <v>344</v>
      </c>
      <c r="C90" s="140" t="s">
        <v>345</v>
      </c>
      <c r="D90" s="140" t="s">
        <v>216</v>
      </c>
      <c r="E90" s="140" t="s">
        <v>1215</v>
      </c>
      <c r="F90" s="140" t="s">
        <v>1216</v>
      </c>
      <c r="G90" s="140" t="s">
        <v>1217</v>
      </c>
      <c r="H90" s="140" t="s">
        <v>1218</v>
      </c>
      <c r="I90" s="140"/>
      <c r="J90" s="290"/>
      <c r="K90" s="149" t="s">
        <v>1219</v>
      </c>
      <c r="L90" s="141"/>
      <c r="M90" s="150" t="s">
        <v>182</v>
      </c>
      <c r="N90" s="150" t="s">
        <v>794</v>
      </c>
      <c r="O90" s="150" t="s">
        <v>795</v>
      </c>
      <c r="P90" s="134"/>
      <c r="Q90" s="152" t="s">
        <v>1161</v>
      </c>
      <c r="R90" s="140" t="s">
        <v>1220</v>
      </c>
      <c r="S90" s="140" t="s">
        <v>1221</v>
      </c>
      <c r="T90" s="140" t="s">
        <v>1222</v>
      </c>
      <c r="U90" s="140" t="s">
        <v>1223</v>
      </c>
      <c r="V90" s="186" t="s">
        <v>1224</v>
      </c>
      <c r="W90" s="138" t="s">
        <v>1225</v>
      </c>
      <c r="X90" s="144" t="s">
        <v>246</v>
      </c>
      <c r="AA90" s="145">
        <f>IF(OR(J90="Fail",ISBLANK(J90)),INDEX('Issue Code Table'!C:C,MATCH(N:N,'Issue Code Table'!A:A,0)),IF(M90="Critical",6,IF(M90="Significant",5,IF(M90="Moderate",3,2))))</f>
        <v>5</v>
      </c>
    </row>
    <row r="91" spans="1:27" ht="128.25" customHeight="1" x14ac:dyDescent="0.25">
      <c r="A91" s="256" t="s">
        <v>1226</v>
      </c>
      <c r="B91" s="140" t="s">
        <v>344</v>
      </c>
      <c r="C91" s="140" t="s">
        <v>345</v>
      </c>
      <c r="D91" s="140" t="s">
        <v>216</v>
      </c>
      <c r="E91" s="140" t="s">
        <v>1227</v>
      </c>
      <c r="F91" s="140" t="s">
        <v>1228</v>
      </c>
      <c r="G91" s="140" t="s">
        <v>1229</v>
      </c>
      <c r="H91" s="140" t="s">
        <v>1230</v>
      </c>
      <c r="I91" s="140"/>
      <c r="J91" s="290"/>
      <c r="K91" s="149" t="s">
        <v>1231</v>
      </c>
      <c r="L91" s="141"/>
      <c r="M91" s="150" t="s">
        <v>182</v>
      </c>
      <c r="N91" s="150" t="s">
        <v>794</v>
      </c>
      <c r="O91" s="150" t="s">
        <v>795</v>
      </c>
      <c r="P91" s="134"/>
      <c r="Q91" s="152" t="s">
        <v>1161</v>
      </c>
      <c r="R91" s="140" t="s">
        <v>1232</v>
      </c>
      <c r="S91" s="140" t="s">
        <v>1233</v>
      </c>
      <c r="T91" s="140" t="s">
        <v>1234</v>
      </c>
      <c r="U91" s="140" t="s">
        <v>1223</v>
      </c>
      <c r="V91" s="186" t="s">
        <v>1235</v>
      </c>
      <c r="W91" s="138" t="s">
        <v>1236</v>
      </c>
      <c r="X91" s="144" t="s">
        <v>246</v>
      </c>
      <c r="AA91" s="145">
        <f>IF(OR(J91="Fail",ISBLANK(J91)),INDEX('Issue Code Table'!C:C,MATCH(N:N,'Issue Code Table'!A:A,0)),IF(M91="Critical",6,IF(M91="Significant",5,IF(M91="Moderate",3,2))))</f>
        <v>5</v>
      </c>
    </row>
    <row r="92" spans="1:27" ht="128.25" customHeight="1" x14ac:dyDescent="0.25">
      <c r="A92" s="256" t="s">
        <v>1237</v>
      </c>
      <c r="B92" s="140" t="s">
        <v>344</v>
      </c>
      <c r="C92" s="140" t="s">
        <v>345</v>
      </c>
      <c r="D92" s="140" t="s">
        <v>216</v>
      </c>
      <c r="E92" s="140" t="s">
        <v>1238</v>
      </c>
      <c r="F92" s="140" t="s">
        <v>1239</v>
      </c>
      <c r="G92" s="140" t="s">
        <v>1240</v>
      </c>
      <c r="H92" s="140" t="s">
        <v>1241</v>
      </c>
      <c r="I92" s="140"/>
      <c r="J92" s="290"/>
      <c r="K92" s="149" t="s">
        <v>1242</v>
      </c>
      <c r="L92" s="141"/>
      <c r="M92" s="150" t="s">
        <v>182</v>
      </c>
      <c r="N92" s="150" t="s">
        <v>794</v>
      </c>
      <c r="O92" s="150" t="s">
        <v>795</v>
      </c>
      <c r="P92" s="134"/>
      <c r="Q92" s="152" t="s">
        <v>1161</v>
      </c>
      <c r="R92" s="140" t="s">
        <v>1243</v>
      </c>
      <c r="S92" s="140" t="s">
        <v>1244</v>
      </c>
      <c r="T92" s="140" t="s">
        <v>1245</v>
      </c>
      <c r="U92" s="140" t="s">
        <v>1246</v>
      </c>
      <c r="V92" s="186" t="s">
        <v>1247</v>
      </c>
      <c r="W92" s="138" t="s">
        <v>1248</v>
      </c>
      <c r="X92" s="144" t="s">
        <v>246</v>
      </c>
      <c r="AA92" s="145">
        <f>IF(OR(J92="Fail",ISBLANK(J92)),INDEX('Issue Code Table'!C:C,MATCH(N:N,'Issue Code Table'!A:A,0)),IF(M92="Critical",6,IF(M92="Significant",5,IF(M92="Moderate",3,2))))</f>
        <v>5</v>
      </c>
    </row>
    <row r="93" spans="1:27" ht="128.25" customHeight="1" x14ac:dyDescent="0.25">
      <c r="A93" s="256" t="s">
        <v>1249</v>
      </c>
      <c r="B93" s="140" t="s">
        <v>371</v>
      </c>
      <c r="C93" s="140" t="s">
        <v>372</v>
      </c>
      <c r="D93" s="140" t="s">
        <v>216</v>
      </c>
      <c r="E93" s="140" t="s">
        <v>1250</v>
      </c>
      <c r="F93" s="140" t="s">
        <v>1251</v>
      </c>
      <c r="G93" s="140" t="s">
        <v>1252</v>
      </c>
      <c r="H93" s="140" t="s">
        <v>1253</v>
      </c>
      <c r="I93" s="140"/>
      <c r="J93" s="290"/>
      <c r="K93" s="149" t="s">
        <v>1254</v>
      </c>
      <c r="L93" s="141"/>
      <c r="M93" s="150" t="s">
        <v>182</v>
      </c>
      <c r="N93" s="150" t="s">
        <v>794</v>
      </c>
      <c r="O93" s="150" t="s">
        <v>795</v>
      </c>
      <c r="P93" s="134"/>
      <c r="Q93" s="152" t="s">
        <v>1161</v>
      </c>
      <c r="R93" s="140" t="s">
        <v>1255</v>
      </c>
      <c r="S93" s="140" t="s">
        <v>1256</v>
      </c>
      <c r="T93" s="140" t="s">
        <v>1257</v>
      </c>
      <c r="U93" s="140" t="s">
        <v>356</v>
      </c>
      <c r="V93" s="186" t="s">
        <v>1258</v>
      </c>
      <c r="W93" s="138" t="s">
        <v>1259</v>
      </c>
      <c r="X93" s="144" t="s">
        <v>246</v>
      </c>
      <c r="AA93" s="145">
        <f>IF(OR(J93="Fail",ISBLANK(J93)),INDEX('Issue Code Table'!C:C,MATCH(N:N,'Issue Code Table'!A:A,0)),IF(M93="Critical",6,IF(M93="Significant",5,IF(M93="Moderate",3,2))))</f>
        <v>5</v>
      </c>
    </row>
    <row r="94" spans="1:27" ht="128.25" customHeight="1" x14ac:dyDescent="0.25">
      <c r="A94" s="256" t="s">
        <v>1260</v>
      </c>
      <c r="B94" s="138" t="s">
        <v>853</v>
      </c>
      <c r="C94" s="140" t="s">
        <v>854</v>
      </c>
      <c r="D94" s="140" t="s">
        <v>216</v>
      </c>
      <c r="E94" s="140" t="s">
        <v>1261</v>
      </c>
      <c r="F94" s="140" t="s">
        <v>1262</v>
      </c>
      <c r="G94" s="140" t="s">
        <v>1263</v>
      </c>
      <c r="H94" s="140" t="s">
        <v>1264</v>
      </c>
      <c r="I94" s="140"/>
      <c r="J94" s="290"/>
      <c r="K94" s="149" t="s">
        <v>1265</v>
      </c>
      <c r="L94" s="141"/>
      <c r="M94" s="150" t="s">
        <v>182</v>
      </c>
      <c r="N94" s="150" t="s">
        <v>1266</v>
      </c>
      <c r="O94" s="150" t="s">
        <v>1267</v>
      </c>
      <c r="P94" s="134"/>
      <c r="Q94" s="152" t="s">
        <v>1161</v>
      </c>
      <c r="R94" s="140" t="s">
        <v>1268</v>
      </c>
      <c r="S94" s="140" t="s">
        <v>1269</v>
      </c>
      <c r="T94" s="140" t="s">
        <v>1270</v>
      </c>
      <c r="U94" s="140" t="s">
        <v>1271</v>
      </c>
      <c r="V94" s="186" t="s">
        <v>1272</v>
      </c>
      <c r="W94" s="138" t="s">
        <v>1273</v>
      </c>
      <c r="X94" s="144" t="s">
        <v>246</v>
      </c>
      <c r="AA94" s="145">
        <f>IF(OR(J94="Fail",ISBLANK(J94)),INDEX('Issue Code Table'!C:C,MATCH(N:N,'Issue Code Table'!A:A,0)),IF(M94="Critical",6,IF(M94="Significant",5,IF(M94="Moderate",3,2))))</f>
        <v>7</v>
      </c>
    </row>
    <row r="95" spans="1:27" ht="128.25" customHeight="1" x14ac:dyDescent="0.25">
      <c r="A95" s="256" t="s">
        <v>1274</v>
      </c>
      <c r="B95" s="153" t="s">
        <v>1275</v>
      </c>
      <c r="C95" s="140" t="s">
        <v>1276</v>
      </c>
      <c r="D95" s="140" t="s">
        <v>216</v>
      </c>
      <c r="E95" s="140" t="s">
        <v>1277</v>
      </c>
      <c r="F95" s="140" t="s">
        <v>1278</v>
      </c>
      <c r="G95" s="140" t="s">
        <v>1279</v>
      </c>
      <c r="H95" s="140" t="s">
        <v>1280</v>
      </c>
      <c r="I95" s="140"/>
      <c r="J95" s="290"/>
      <c r="K95" s="149" t="s">
        <v>1281</v>
      </c>
      <c r="L95" s="141"/>
      <c r="M95" s="150" t="s">
        <v>182</v>
      </c>
      <c r="N95" s="150" t="s">
        <v>794</v>
      </c>
      <c r="O95" s="150" t="s">
        <v>795</v>
      </c>
      <c r="P95" s="134"/>
      <c r="Q95" s="152" t="s">
        <v>1282</v>
      </c>
      <c r="R95" s="140" t="s">
        <v>1283</v>
      </c>
      <c r="S95" s="140" t="s">
        <v>1284</v>
      </c>
      <c r="T95" s="140" t="s">
        <v>1285</v>
      </c>
      <c r="U95" s="140" t="s">
        <v>1286</v>
      </c>
      <c r="V95" s="186" t="s">
        <v>1287</v>
      </c>
      <c r="W95" s="138" t="s">
        <v>1288</v>
      </c>
      <c r="X95" s="144" t="s">
        <v>246</v>
      </c>
      <c r="AA95" s="145">
        <f>IF(OR(J95="Fail",ISBLANK(J95)),INDEX('Issue Code Table'!C:C,MATCH(N:N,'Issue Code Table'!A:A,0)),IF(M95="Critical",6,IF(M95="Significant",5,IF(M95="Moderate",3,2))))</f>
        <v>5</v>
      </c>
    </row>
    <row r="96" spans="1:27" ht="128.25" customHeight="1" x14ac:dyDescent="0.25">
      <c r="A96" s="256" t="s">
        <v>1289</v>
      </c>
      <c r="B96" s="153" t="s">
        <v>1290</v>
      </c>
      <c r="C96" s="140" t="s">
        <v>1291</v>
      </c>
      <c r="D96" s="140" t="s">
        <v>216</v>
      </c>
      <c r="E96" s="140" t="s">
        <v>1292</v>
      </c>
      <c r="F96" s="140" t="s">
        <v>1293</v>
      </c>
      <c r="G96" s="140" t="s">
        <v>1294</v>
      </c>
      <c r="H96" s="140" t="s">
        <v>1295</v>
      </c>
      <c r="I96" s="140"/>
      <c r="J96" s="290"/>
      <c r="K96" s="149" t="s">
        <v>1296</v>
      </c>
      <c r="L96" s="141"/>
      <c r="M96" s="150" t="s">
        <v>182</v>
      </c>
      <c r="N96" s="150" t="s">
        <v>794</v>
      </c>
      <c r="O96" s="150" t="s">
        <v>795</v>
      </c>
      <c r="P96" s="134"/>
      <c r="Q96" s="152" t="s">
        <v>1282</v>
      </c>
      <c r="R96" s="140" t="s">
        <v>1297</v>
      </c>
      <c r="S96" s="140" t="s">
        <v>1298</v>
      </c>
      <c r="T96" s="140" t="s">
        <v>1299</v>
      </c>
      <c r="U96" s="140" t="s">
        <v>1300</v>
      </c>
      <c r="V96" s="186" t="s">
        <v>1301</v>
      </c>
      <c r="W96" s="138" t="s">
        <v>1302</v>
      </c>
      <c r="X96" s="144" t="s">
        <v>246</v>
      </c>
      <c r="AA96" s="145">
        <f>IF(OR(J96="Fail",ISBLANK(J96)),INDEX('Issue Code Table'!C:C,MATCH(N:N,'Issue Code Table'!A:A,0)),IF(M96="Critical",6,IF(M96="Significant",5,IF(M96="Moderate",3,2))))</f>
        <v>5</v>
      </c>
    </row>
    <row r="97" spans="1:27" ht="128.25" customHeight="1" x14ac:dyDescent="0.25">
      <c r="A97" s="256" t="s">
        <v>1303</v>
      </c>
      <c r="B97" s="153" t="s">
        <v>1304</v>
      </c>
      <c r="C97" s="140" t="s">
        <v>1305</v>
      </c>
      <c r="D97" s="140" t="s">
        <v>216</v>
      </c>
      <c r="E97" s="140" t="s">
        <v>1306</v>
      </c>
      <c r="F97" s="140" t="s">
        <v>1307</v>
      </c>
      <c r="G97" s="140" t="s">
        <v>1308</v>
      </c>
      <c r="H97" s="140" t="s">
        <v>1309</v>
      </c>
      <c r="I97" s="140"/>
      <c r="J97" s="290"/>
      <c r="K97" s="149" t="s">
        <v>1310</v>
      </c>
      <c r="L97" s="141"/>
      <c r="M97" s="150" t="s">
        <v>182</v>
      </c>
      <c r="N97" s="150" t="s">
        <v>794</v>
      </c>
      <c r="O97" s="150" t="s">
        <v>795</v>
      </c>
      <c r="P97" s="134"/>
      <c r="Q97" s="152" t="s">
        <v>1282</v>
      </c>
      <c r="R97" s="140" t="s">
        <v>1311</v>
      </c>
      <c r="S97" s="140" t="s">
        <v>1312</v>
      </c>
      <c r="T97" s="140" t="s">
        <v>1313</v>
      </c>
      <c r="U97" s="140" t="s">
        <v>1271</v>
      </c>
      <c r="V97" s="186" t="s">
        <v>1314</v>
      </c>
      <c r="W97" s="138" t="s">
        <v>1315</v>
      </c>
      <c r="X97" s="144" t="s">
        <v>246</v>
      </c>
      <c r="AA97" s="145">
        <f>IF(OR(J97="Fail",ISBLANK(J97)),INDEX('Issue Code Table'!C:C,MATCH(N:N,'Issue Code Table'!A:A,0)),IF(M97="Critical",6,IF(M97="Significant",5,IF(M97="Moderate",3,2))))</f>
        <v>5</v>
      </c>
    </row>
    <row r="98" spans="1:27" ht="128.25" customHeight="1" x14ac:dyDescent="0.25">
      <c r="A98" s="256" t="s">
        <v>1316</v>
      </c>
      <c r="B98" s="153" t="s">
        <v>1317</v>
      </c>
      <c r="C98" s="140" t="s">
        <v>1318</v>
      </c>
      <c r="D98" s="140" t="s">
        <v>216</v>
      </c>
      <c r="E98" s="140" t="s">
        <v>1319</v>
      </c>
      <c r="F98" s="140" t="s">
        <v>1320</v>
      </c>
      <c r="G98" s="140" t="s">
        <v>1321</v>
      </c>
      <c r="H98" s="140" t="s">
        <v>1322</v>
      </c>
      <c r="I98" s="140"/>
      <c r="J98" s="290"/>
      <c r="K98" s="149" t="s">
        <v>1323</v>
      </c>
      <c r="L98" s="141"/>
      <c r="M98" s="150" t="s">
        <v>182</v>
      </c>
      <c r="N98" s="271" t="s">
        <v>209</v>
      </c>
      <c r="O98" s="271" t="s">
        <v>210</v>
      </c>
      <c r="P98" s="134"/>
      <c r="Q98" s="152" t="s">
        <v>1282</v>
      </c>
      <c r="R98" s="140" t="s">
        <v>1324</v>
      </c>
      <c r="S98" s="140" t="s">
        <v>1325</v>
      </c>
      <c r="T98" s="140" t="s">
        <v>1326</v>
      </c>
      <c r="U98" s="140" t="s">
        <v>1327</v>
      </c>
      <c r="V98" s="186" t="s">
        <v>1328</v>
      </c>
      <c r="W98" s="138" t="s">
        <v>1329</v>
      </c>
      <c r="X98" s="144" t="s">
        <v>246</v>
      </c>
      <c r="AA98" s="145">
        <f>IF(OR(J98="Fail",ISBLANK(J98)),INDEX('Issue Code Table'!C:C,MATCH(N:N,'Issue Code Table'!A:A,0)),IF(M98="Critical",6,IF(M98="Significant",5,IF(M98="Moderate",3,2))))</f>
        <v>6</v>
      </c>
    </row>
    <row r="99" spans="1:27" ht="128.25" customHeight="1" x14ac:dyDescent="0.25">
      <c r="A99" s="256" t="s">
        <v>1330</v>
      </c>
      <c r="B99" s="153" t="s">
        <v>214</v>
      </c>
      <c r="C99" s="140" t="s">
        <v>215</v>
      </c>
      <c r="D99" s="140" t="s">
        <v>216</v>
      </c>
      <c r="E99" s="140" t="s">
        <v>1331</v>
      </c>
      <c r="F99" s="140" t="s">
        <v>1332</v>
      </c>
      <c r="G99" s="140" t="s">
        <v>1333</v>
      </c>
      <c r="H99" s="140" t="s">
        <v>1334</v>
      </c>
      <c r="I99" s="140"/>
      <c r="J99" s="290"/>
      <c r="K99" s="149" t="s">
        <v>1335</v>
      </c>
      <c r="L99" s="141"/>
      <c r="M99" s="150" t="s">
        <v>182</v>
      </c>
      <c r="N99" s="150" t="s">
        <v>1336</v>
      </c>
      <c r="O99" s="150" t="s">
        <v>1337</v>
      </c>
      <c r="P99" s="134"/>
      <c r="Q99" s="152" t="s">
        <v>1282</v>
      </c>
      <c r="R99" s="140" t="s">
        <v>1338</v>
      </c>
      <c r="S99" s="140" t="s">
        <v>1339</v>
      </c>
      <c r="T99" s="140" t="s">
        <v>1340</v>
      </c>
      <c r="U99" s="140" t="s">
        <v>1341</v>
      </c>
      <c r="V99" s="186" t="s">
        <v>1342</v>
      </c>
      <c r="W99" s="138" t="s">
        <v>1343</v>
      </c>
      <c r="X99" s="144" t="s">
        <v>246</v>
      </c>
      <c r="AA99" s="145">
        <f>IF(OR(J99="Fail",ISBLANK(J99)),INDEX('Issue Code Table'!C:C,MATCH(N:N,'Issue Code Table'!A:A,0)),IF(M99="Critical",6,IF(M99="Significant",5,IF(M99="Moderate",3,2))))</f>
        <v>5</v>
      </c>
    </row>
    <row r="100" spans="1:27" ht="128.25" customHeight="1" x14ac:dyDescent="0.25">
      <c r="A100" s="256" t="s">
        <v>1344</v>
      </c>
      <c r="B100" s="186" t="s">
        <v>1091</v>
      </c>
      <c r="C100" s="279" t="s">
        <v>1092</v>
      </c>
      <c r="D100" s="140" t="s">
        <v>216</v>
      </c>
      <c r="E100" s="140" t="s">
        <v>1345</v>
      </c>
      <c r="F100" s="140" t="s">
        <v>1346</v>
      </c>
      <c r="G100" s="140" t="s">
        <v>219</v>
      </c>
      <c r="H100" s="140" t="s">
        <v>1347</v>
      </c>
      <c r="I100" s="140"/>
      <c r="J100" s="290"/>
      <c r="K100" s="149" t="s">
        <v>1348</v>
      </c>
      <c r="L100" s="141"/>
      <c r="M100" s="150" t="s">
        <v>222</v>
      </c>
      <c r="N100" s="150" t="s">
        <v>769</v>
      </c>
      <c r="O100" s="150" t="s">
        <v>770</v>
      </c>
      <c r="P100" s="134"/>
      <c r="Q100" s="152" t="s">
        <v>1282</v>
      </c>
      <c r="R100" s="140" t="s">
        <v>1349</v>
      </c>
      <c r="S100" s="140" t="s">
        <v>1350</v>
      </c>
      <c r="T100" s="140" t="s">
        <v>1351</v>
      </c>
      <c r="U100" s="140" t="s">
        <v>356</v>
      </c>
      <c r="V100" s="186" t="s">
        <v>1352</v>
      </c>
      <c r="W100" s="138" t="s">
        <v>1353</v>
      </c>
      <c r="X100" s="144"/>
      <c r="AA100" s="145">
        <f>IF(OR(J100="Fail",ISBLANK(J100)),INDEX('Issue Code Table'!C:C,MATCH(N:N,'Issue Code Table'!A:A,0)),IF(M100="Critical",6,IF(M100="Significant",5,IF(M100="Moderate",3,2))))</f>
        <v>4</v>
      </c>
    </row>
    <row r="101" spans="1:27" ht="128.25" customHeight="1" x14ac:dyDescent="0.25">
      <c r="A101" s="256" t="s">
        <v>1354</v>
      </c>
      <c r="B101" s="153" t="s">
        <v>214</v>
      </c>
      <c r="C101" s="140" t="s">
        <v>215</v>
      </c>
      <c r="D101" s="140" t="s">
        <v>216</v>
      </c>
      <c r="E101" s="140" t="s">
        <v>1355</v>
      </c>
      <c r="F101" s="140" t="s">
        <v>1356</v>
      </c>
      <c r="G101" s="140" t="s">
        <v>1357</v>
      </c>
      <c r="H101" s="140" t="s">
        <v>1358</v>
      </c>
      <c r="I101" s="140"/>
      <c r="J101" s="290"/>
      <c r="K101" s="149" t="s">
        <v>1359</v>
      </c>
      <c r="L101" s="141"/>
      <c r="M101" s="150" t="s">
        <v>182</v>
      </c>
      <c r="N101" s="150" t="s">
        <v>883</v>
      </c>
      <c r="O101" s="150" t="s">
        <v>884</v>
      </c>
      <c r="P101" s="134"/>
      <c r="Q101" s="152" t="s">
        <v>1282</v>
      </c>
      <c r="R101" s="140" t="s">
        <v>1360</v>
      </c>
      <c r="S101" s="140" t="s">
        <v>1361</v>
      </c>
      <c r="T101" s="140" t="s">
        <v>1362</v>
      </c>
      <c r="U101" s="140" t="s">
        <v>1363</v>
      </c>
      <c r="V101" s="186" t="s">
        <v>1364</v>
      </c>
      <c r="W101" s="138" t="s">
        <v>1365</v>
      </c>
      <c r="X101" s="144" t="s">
        <v>246</v>
      </c>
      <c r="AA101" s="145">
        <f>IF(OR(J101="Fail",ISBLANK(J101)),INDEX('Issue Code Table'!C:C,MATCH(N:N,'Issue Code Table'!A:A,0)),IF(M101="Critical",6,IF(M101="Significant",5,IF(M101="Moderate",3,2))))</f>
        <v>6</v>
      </c>
    </row>
    <row r="102" spans="1:27" ht="128.25" customHeight="1" x14ac:dyDescent="0.25">
      <c r="A102" s="256" t="s">
        <v>1366</v>
      </c>
      <c r="B102" s="153" t="s">
        <v>214</v>
      </c>
      <c r="C102" s="140" t="s">
        <v>215</v>
      </c>
      <c r="D102" s="140" t="s">
        <v>216</v>
      </c>
      <c r="E102" s="140" t="s">
        <v>1367</v>
      </c>
      <c r="F102" s="140" t="s">
        <v>1368</v>
      </c>
      <c r="G102" s="140" t="s">
        <v>1369</v>
      </c>
      <c r="H102" s="140" t="s">
        <v>1370</v>
      </c>
      <c r="I102" s="140"/>
      <c r="J102" s="290"/>
      <c r="K102" s="149" t="s">
        <v>1371</v>
      </c>
      <c r="L102" s="141"/>
      <c r="M102" s="150" t="s">
        <v>182</v>
      </c>
      <c r="N102" s="271" t="s">
        <v>209</v>
      </c>
      <c r="O102" s="271" t="s">
        <v>210</v>
      </c>
      <c r="P102" s="134"/>
      <c r="Q102" s="152" t="s">
        <v>1282</v>
      </c>
      <c r="R102" s="140" t="s">
        <v>1372</v>
      </c>
      <c r="S102" s="140" t="s">
        <v>1373</v>
      </c>
      <c r="T102" s="140" t="s">
        <v>1374</v>
      </c>
      <c r="U102" s="140" t="s">
        <v>1375</v>
      </c>
      <c r="V102" s="186" t="s">
        <v>1376</v>
      </c>
      <c r="W102" s="138" t="s">
        <v>1377</v>
      </c>
      <c r="X102" s="144" t="s">
        <v>246</v>
      </c>
      <c r="AA102" s="145">
        <f>IF(OR(J102="Fail",ISBLANK(J102)),INDEX('Issue Code Table'!C:C,MATCH(N:N,'Issue Code Table'!A:A,0)),IF(M102="Critical",6,IF(M102="Significant",5,IF(M102="Moderate",3,2))))</f>
        <v>6</v>
      </c>
    </row>
    <row r="103" spans="1:27" ht="128.25" customHeight="1" x14ac:dyDescent="0.25">
      <c r="A103" s="256" t="s">
        <v>1378</v>
      </c>
      <c r="B103" s="153" t="s">
        <v>1155</v>
      </c>
      <c r="C103" s="140" t="s">
        <v>1156</v>
      </c>
      <c r="D103" s="140" t="s">
        <v>216</v>
      </c>
      <c r="E103" s="140" t="s">
        <v>1379</v>
      </c>
      <c r="F103" s="140" t="s">
        <v>1380</v>
      </c>
      <c r="G103" s="140" t="s">
        <v>1381</v>
      </c>
      <c r="H103" s="140" t="s">
        <v>1382</v>
      </c>
      <c r="I103" s="140"/>
      <c r="J103" s="290"/>
      <c r="K103" s="149" t="s">
        <v>1383</v>
      </c>
      <c r="L103" s="141"/>
      <c r="M103" s="150" t="s">
        <v>182</v>
      </c>
      <c r="N103" s="271" t="s">
        <v>209</v>
      </c>
      <c r="O103" s="271" t="s">
        <v>210</v>
      </c>
      <c r="P103" s="134"/>
      <c r="Q103" s="152" t="s">
        <v>1282</v>
      </c>
      <c r="R103" s="140" t="s">
        <v>1384</v>
      </c>
      <c r="S103" s="140" t="s">
        <v>1385</v>
      </c>
      <c r="T103" s="140" t="s">
        <v>1386</v>
      </c>
      <c r="U103" s="140" t="s">
        <v>1387</v>
      </c>
      <c r="V103" s="186" t="s">
        <v>1388</v>
      </c>
      <c r="W103" s="138" t="s">
        <v>1389</v>
      </c>
      <c r="X103" s="144" t="s">
        <v>246</v>
      </c>
      <c r="AA103" s="145">
        <f>IF(OR(J103="Fail",ISBLANK(J103)),INDEX('Issue Code Table'!C:C,MATCH(N:N,'Issue Code Table'!A:A,0)),IF(M103="Critical",6,IF(M103="Significant",5,IF(M103="Moderate",3,2))))</f>
        <v>6</v>
      </c>
    </row>
    <row r="104" spans="1:27" ht="128.25" customHeight="1" x14ac:dyDescent="0.25">
      <c r="A104" s="256" t="s">
        <v>1390</v>
      </c>
      <c r="B104" s="153" t="s">
        <v>1155</v>
      </c>
      <c r="C104" s="140" t="s">
        <v>1156</v>
      </c>
      <c r="D104" s="140" t="s">
        <v>216</v>
      </c>
      <c r="E104" s="140" t="s">
        <v>1391</v>
      </c>
      <c r="F104" s="140" t="s">
        <v>1392</v>
      </c>
      <c r="G104" s="140" t="s">
        <v>1393</v>
      </c>
      <c r="H104" s="140" t="s">
        <v>1394</v>
      </c>
      <c r="I104" s="140"/>
      <c r="J104" s="290"/>
      <c r="K104" s="149" t="s">
        <v>1395</v>
      </c>
      <c r="L104" s="141"/>
      <c r="M104" s="150" t="s">
        <v>182</v>
      </c>
      <c r="N104" s="271" t="s">
        <v>209</v>
      </c>
      <c r="O104" s="271" t="s">
        <v>210</v>
      </c>
      <c r="P104" s="134"/>
      <c r="Q104" s="152" t="s">
        <v>1282</v>
      </c>
      <c r="R104" s="140" t="s">
        <v>1396</v>
      </c>
      <c r="S104" s="140" t="s">
        <v>1397</v>
      </c>
      <c r="T104" s="140" t="s">
        <v>1398</v>
      </c>
      <c r="U104" s="140" t="s">
        <v>1399</v>
      </c>
      <c r="V104" s="186" t="s">
        <v>1400</v>
      </c>
      <c r="W104" s="138" t="s">
        <v>1401</v>
      </c>
      <c r="X104" s="144" t="s">
        <v>246</v>
      </c>
      <c r="AA104" s="145">
        <f>IF(OR(J104="Fail",ISBLANK(J104)),INDEX('Issue Code Table'!C:C,MATCH(N:N,'Issue Code Table'!A:A,0)),IF(M104="Critical",6,IF(M104="Significant",5,IF(M104="Moderate",3,2))))</f>
        <v>6</v>
      </c>
    </row>
    <row r="105" spans="1:27" ht="128.25" customHeight="1" x14ac:dyDescent="0.25">
      <c r="A105" s="256" t="s">
        <v>1402</v>
      </c>
      <c r="B105" s="153" t="s">
        <v>1290</v>
      </c>
      <c r="C105" s="140" t="s">
        <v>1291</v>
      </c>
      <c r="D105" s="140" t="s">
        <v>216</v>
      </c>
      <c r="E105" s="140" t="s">
        <v>1403</v>
      </c>
      <c r="F105" s="140" t="s">
        <v>1404</v>
      </c>
      <c r="G105" s="140" t="s">
        <v>1405</v>
      </c>
      <c r="H105" s="140" t="s">
        <v>1406</v>
      </c>
      <c r="I105" s="140"/>
      <c r="J105" s="290"/>
      <c r="K105" s="149" t="s">
        <v>1407</v>
      </c>
      <c r="L105" s="141"/>
      <c r="M105" s="150" t="s">
        <v>222</v>
      </c>
      <c r="N105" s="150" t="s">
        <v>388</v>
      </c>
      <c r="O105" s="150" t="s">
        <v>389</v>
      </c>
      <c r="P105" s="134"/>
      <c r="Q105" s="152" t="s">
        <v>1408</v>
      </c>
      <c r="R105" s="140" t="s">
        <v>1409</v>
      </c>
      <c r="S105" s="140" t="s">
        <v>1410</v>
      </c>
      <c r="T105" s="140" t="s">
        <v>1411</v>
      </c>
      <c r="U105" s="140" t="s">
        <v>356</v>
      </c>
      <c r="V105" s="186" t="s">
        <v>1412</v>
      </c>
      <c r="W105" s="138" t="s">
        <v>1413</v>
      </c>
      <c r="X105" s="144"/>
      <c r="AA105" s="145">
        <f>IF(OR(J105="Fail",ISBLANK(J105)),INDEX('Issue Code Table'!C:C,MATCH(N:N,'Issue Code Table'!A:A,0)),IF(M105="Critical",6,IF(M105="Significant",5,IF(M105="Moderate",3,2))))</f>
        <v>4</v>
      </c>
    </row>
    <row r="106" spans="1:27" ht="128.25" customHeight="1" x14ac:dyDescent="0.25">
      <c r="A106" s="256" t="s">
        <v>1414</v>
      </c>
      <c r="B106" s="153" t="s">
        <v>344</v>
      </c>
      <c r="C106" s="140" t="s">
        <v>345</v>
      </c>
      <c r="D106" s="140" t="s">
        <v>216</v>
      </c>
      <c r="E106" s="140" t="s">
        <v>1415</v>
      </c>
      <c r="F106" s="140" t="s">
        <v>1416</v>
      </c>
      <c r="G106" s="140" t="s">
        <v>1417</v>
      </c>
      <c r="H106" s="140" t="s">
        <v>1418</v>
      </c>
      <c r="I106" s="140"/>
      <c r="J106" s="290"/>
      <c r="K106" s="149" t="s">
        <v>1419</v>
      </c>
      <c r="L106" s="141"/>
      <c r="M106" s="150" t="s">
        <v>222</v>
      </c>
      <c r="N106" s="150" t="s">
        <v>794</v>
      </c>
      <c r="O106" s="150" t="s">
        <v>795</v>
      </c>
      <c r="P106" s="134"/>
      <c r="Q106" s="152" t="s">
        <v>1420</v>
      </c>
      <c r="R106" s="140" t="s">
        <v>1421</v>
      </c>
      <c r="S106" s="140" t="s">
        <v>1422</v>
      </c>
      <c r="T106" s="140" t="s">
        <v>1423</v>
      </c>
      <c r="U106" s="140" t="s">
        <v>356</v>
      </c>
      <c r="V106" s="186" t="s">
        <v>1424</v>
      </c>
      <c r="W106" s="138" t="s">
        <v>1425</v>
      </c>
      <c r="X106" s="144"/>
      <c r="AA106" s="145">
        <f>IF(OR(J106="Fail",ISBLANK(J106)),INDEX('Issue Code Table'!C:C,MATCH(N:N,'Issue Code Table'!A:A,0)),IF(M106="Critical",6,IF(M106="Significant",5,IF(M106="Moderate",3,2))))</f>
        <v>5</v>
      </c>
    </row>
    <row r="107" spans="1:27" ht="128.25" customHeight="1" x14ac:dyDescent="0.25">
      <c r="A107" s="256" t="s">
        <v>1426</v>
      </c>
      <c r="B107" s="153" t="s">
        <v>344</v>
      </c>
      <c r="C107" s="140" t="s">
        <v>345</v>
      </c>
      <c r="D107" s="140" t="s">
        <v>216</v>
      </c>
      <c r="E107" s="140" t="s">
        <v>1427</v>
      </c>
      <c r="F107" s="140" t="s">
        <v>1428</v>
      </c>
      <c r="G107" s="140" t="s">
        <v>1429</v>
      </c>
      <c r="H107" s="140" t="s">
        <v>1430</v>
      </c>
      <c r="I107" s="140"/>
      <c r="J107" s="290"/>
      <c r="K107" s="149" t="s">
        <v>1431</v>
      </c>
      <c r="L107" s="141"/>
      <c r="M107" s="150" t="s">
        <v>182</v>
      </c>
      <c r="N107" s="150" t="s">
        <v>350</v>
      </c>
      <c r="O107" s="150" t="s">
        <v>351</v>
      </c>
      <c r="P107" s="134"/>
      <c r="Q107" s="152" t="s">
        <v>1420</v>
      </c>
      <c r="R107" s="140" t="s">
        <v>1432</v>
      </c>
      <c r="S107" s="140" t="s">
        <v>1433</v>
      </c>
      <c r="T107" s="140" t="s">
        <v>1434</v>
      </c>
      <c r="U107" s="140" t="s">
        <v>356</v>
      </c>
      <c r="V107" s="186" t="s">
        <v>1435</v>
      </c>
      <c r="W107" s="138" t="s">
        <v>1436</v>
      </c>
      <c r="X107" s="144" t="s">
        <v>246</v>
      </c>
      <c r="AA107" s="145">
        <f>IF(OR(J107="Fail",ISBLANK(J107)),INDEX('Issue Code Table'!C:C,MATCH(N:N,'Issue Code Table'!A:A,0)),IF(M107="Critical",6,IF(M107="Significant",5,IF(M107="Moderate",3,2))))</f>
        <v>5</v>
      </c>
    </row>
    <row r="108" spans="1:27" ht="128.25" customHeight="1" x14ac:dyDescent="0.25">
      <c r="A108" s="256" t="s">
        <v>1437</v>
      </c>
      <c r="B108" s="153" t="s">
        <v>344</v>
      </c>
      <c r="C108" s="140" t="s">
        <v>345</v>
      </c>
      <c r="D108" s="140" t="s">
        <v>216</v>
      </c>
      <c r="E108" s="138" t="s">
        <v>1438</v>
      </c>
      <c r="F108" s="186" t="s">
        <v>1439</v>
      </c>
      <c r="G108" s="186" t="s">
        <v>1440</v>
      </c>
      <c r="H108" s="140" t="s">
        <v>1441</v>
      </c>
      <c r="I108" s="140"/>
      <c r="J108" s="290"/>
      <c r="K108" s="149" t="s">
        <v>1442</v>
      </c>
      <c r="L108" s="141"/>
      <c r="M108" s="150" t="s">
        <v>222</v>
      </c>
      <c r="N108" s="150" t="s">
        <v>794</v>
      </c>
      <c r="O108" s="150" t="s">
        <v>795</v>
      </c>
      <c r="P108" s="134"/>
      <c r="Q108" s="152" t="s">
        <v>1443</v>
      </c>
      <c r="R108" s="140" t="s">
        <v>1444</v>
      </c>
      <c r="S108" s="186" t="s">
        <v>1445</v>
      </c>
      <c r="T108" s="186" t="s">
        <v>1446</v>
      </c>
      <c r="U108" s="186" t="s">
        <v>1447</v>
      </c>
      <c r="V108" s="186" t="s">
        <v>1448</v>
      </c>
      <c r="W108" s="138" t="s">
        <v>1449</v>
      </c>
      <c r="X108" s="144"/>
      <c r="AA108" s="145">
        <f>IF(OR(J108="Fail",ISBLANK(J108)),INDEX('Issue Code Table'!C:C,MATCH(N:N,'Issue Code Table'!A:A,0)),IF(M108="Critical",6,IF(M108="Significant",5,IF(M108="Moderate",3,2))))</f>
        <v>5</v>
      </c>
    </row>
    <row r="109" spans="1:27" ht="128.25" customHeight="1" x14ac:dyDescent="0.25">
      <c r="A109" s="256" t="s">
        <v>1450</v>
      </c>
      <c r="B109" s="153" t="s">
        <v>1290</v>
      </c>
      <c r="C109" s="140" t="s">
        <v>1291</v>
      </c>
      <c r="D109" s="140" t="s">
        <v>216</v>
      </c>
      <c r="E109" s="140" t="s">
        <v>1451</v>
      </c>
      <c r="F109" s="140" t="s">
        <v>1452</v>
      </c>
      <c r="G109" s="140" t="s">
        <v>1453</v>
      </c>
      <c r="H109" s="140" t="s">
        <v>1454</v>
      </c>
      <c r="I109" s="140"/>
      <c r="J109" s="290"/>
      <c r="K109" s="149" t="s">
        <v>1455</v>
      </c>
      <c r="L109" s="141"/>
      <c r="M109" s="150" t="s">
        <v>182</v>
      </c>
      <c r="N109" s="150" t="s">
        <v>350</v>
      </c>
      <c r="O109" s="150" t="s">
        <v>351</v>
      </c>
      <c r="P109" s="134"/>
      <c r="Q109" s="152" t="s">
        <v>1456</v>
      </c>
      <c r="R109" s="140" t="s">
        <v>1457</v>
      </c>
      <c r="S109" s="140" t="s">
        <v>1458</v>
      </c>
      <c r="T109" s="140" t="s">
        <v>1459</v>
      </c>
      <c r="U109" s="140" t="s">
        <v>1460</v>
      </c>
      <c r="V109" s="186" t="s">
        <v>1461</v>
      </c>
      <c r="W109" s="138" t="s">
        <v>1462</v>
      </c>
      <c r="X109" s="144" t="s">
        <v>246</v>
      </c>
      <c r="AA109" s="145">
        <f>IF(OR(J109="Fail",ISBLANK(J109)),INDEX('Issue Code Table'!C:C,MATCH(N:N,'Issue Code Table'!A:A,0)),IF(M109="Critical",6,IF(M109="Significant",5,IF(M109="Moderate",3,2))))</f>
        <v>5</v>
      </c>
    </row>
    <row r="110" spans="1:27" ht="128.25" customHeight="1" x14ac:dyDescent="0.25">
      <c r="A110" s="256" t="s">
        <v>1463</v>
      </c>
      <c r="B110" s="153" t="s">
        <v>1290</v>
      </c>
      <c r="C110" s="140" t="s">
        <v>1291</v>
      </c>
      <c r="D110" s="140" t="s">
        <v>216</v>
      </c>
      <c r="E110" s="140" t="s">
        <v>1464</v>
      </c>
      <c r="F110" s="140" t="s">
        <v>1465</v>
      </c>
      <c r="G110" s="140" t="s">
        <v>1466</v>
      </c>
      <c r="H110" s="140" t="s">
        <v>1467</v>
      </c>
      <c r="I110" s="140"/>
      <c r="J110" s="290"/>
      <c r="K110" s="149" t="s">
        <v>1468</v>
      </c>
      <c r="L110" s="141"/>
      <c r="M110" s="150" t="s">
        <v>182</v>
      </c>
      <c r="N110" s="150" t="s">
        <v>794</v>
      </c>
      <c r="O110" s="150" t="s">
        <v>795</v>
      </c>
      <c r="P110" s="134"/>
      <c r="Q110" s="152" t="s">
        <v>1456</v>
      </c>
      <c r="R110" s="140" t="s">
        <v>1469</v>
      </c>
      <c r="S110" s="140" t="s">
        <v>1470</v>
      </c>
      <c r="T110" s="140" t="s">
        <v>1471</v>
      </c>
      <c r="U110" s="140" t="s">
        <v>356</v>
      </c>
      <c r="V110" s="186" t="s">
        <v>1472</v>
      </c>
      <c r="W110" s="138" t="s">
        <v>1473</v>
      </c>
      <c r="X110" s="144" t="s">
        <v>246</v>
      </c>
      <c r="AA110" s="145">
        <f>IF(OR(J110="Fail",ISBLANK(J110)),INDEX('Issue Code Table'!C:C,MATCH(N:N,'Issue Code Table'!A:A,0)),IF(M110="Critical",6,IF(M110="Significant",5,IF(M110="Moderate",3,2))))</f>
        <v>5</v>
      </c>
    </row>
    <row r="111" spans="1:27" ht="128.25" customHeight="1" x14ac:dyDescent="0.25">
      <c r="A111" s="256" t="s">
        <v>1474</v>
      </c>
      <c r="B111" s="153" t="s">
        <v>1290</v>
      </c>
      <c r="C111" s="140" t="s">
        <v>1291</v>
      </c>
      <c r="D111" s="140" t="s">
        <v>216</v>
      </c>
      <c r="E111" s="140" t="s">
        <v>1475</v>
      </c>
      <c r="F111" s="140" t="s">
        <v>1476</v>
      </c>
      <c r="G111" s="140" t="s">
        <v>1477</v>
      </c>
      <c r="H111" s="140" t="s">
        <v>1478</v>
      </c>
      <c r="I111" s="140"/>
      <c r="J111" s="290"/>
      <c r="K111" s="149" t="s">
        <v>1479</v>
      </c>
      <c r="L111" s="141"/>
      <c r="M111" s="150" t="s">
        <v>182</v>
      </c>
      <c r="N111" s="150" t="s">
        <v>350</v>
      </c>
      <c r="O111" s="150" t="s">
        <v>351</v>
      </c>
      <c r="P111" s="134"/>
      <c r="Q111" s="152" t="s">
        <v>1456</v>
      </c>
      <c r="R111" s="140" t="s">
        <v>1480</v>
      </c>
      <c r="S111" s="140" t="s">
        <v>1481</v>
      </c>
      <c r="T111" s="140" t="s">
        <v>1482</v>
      </c>
      <c r="U111" s="140" t="s">
        <v>1483</v>
      </c>
      <c r="V111" s="186" t="s">
        <v>1484</v>
      </c>
      <c r="W111" s="138" t="s">
        <v>1485</v>
      </c>
      <c r="X111" s="144" t="s">
        <v>246</v>
      </c>
      <c r="AA111" s="145">
        <f>IF(OR(J111="Fail",ISBLANK(J111)),INDEX('Issue Code Table'!C:C,MATCH(N:N,'Issue Code Table'!A:A,0)),IF(M111="Critical",6,IF(M111="Significant",5,IF(M111="Moderate",3,2))))</f>
        <v>5</v>
      </c>
    </row>
    <row r="112" spans="1:27" ht="128.25" customHeight="1" x14ac:dyDescent="0.25">
      <c r="A112" s="256" t="s">
        <v>1486</v>
      </c>
      <c r="B112" s="153" t="s">
        <v>1290</v>
      </c>
      <c r="C112" s="140" t="s">
        <v>1291</v>
      </c>
      <c r="D112" s="140" t="s">
        <v>216</v>
      </c>
      <c r="E112" s="140" t="s">
        <v>1487</v>
      </c>
      <c r="F112" s="140" t="s">
        <v>1488</v>
      </c>
      <c r="G112" s="140" t="s">
        <v>1489</v>
      </c>
      <c r="H112" s="140" t="s">
        <v>1490</v>
      </c>
      <c r="I112" s="140"/>
      <c r="J112" s="290"/>
      <c r="K112" s="149" t="s">
        <v>1491</v>
      </c>
      <c r="L112" s="141"/>
      <c r="M112" s="150" t="s">
        <v>182</v>
      </c>
      <c r="N112" s="150" t="s">
        <v>350</v>
      </c>
      <c r="O112" s="150" t="s">
        <v>351</v>
      </c>
      <c r="P112" s="134"/>
      <c r="Q112" s="152" t="s">
        <v>1456</v>
      </c>
      <c r="R112" s="140" t="s">
        <v>1492</v>
      </c>
      <c r="S112" s="140" t="s">
        <v>1493</v>
      </c>
      <c r="T112" s="140" t="s">
        <v>1494</v>
      </c>
      <c r="U112" s="140" t="s">
        <v>1495</v>
      </c>
      <c r="V112" s="186" t="s">
        <v>1496</v>
      </c>
      <c r="W112" s="138" t="s">
        <v>1497</v>
      </c>
      <c r="X112" s="144" t="s">
        <v>246</v>
      </c>
      <c r="AA112" s="145">
        <f>IF(OR(J112="Fail",ISBLANK(J112)),INDEX('Issue Code Table'!C:C,MATCH(N:N,'Issue Code Table'!A:A,0)),IF(M112="Critical",6,IF(M112="Significant",5,IF(M112="Moderate",3,2))))</f>
        <v>5</v>
      </c>
    </row>
    <row r="113" spans="1:27" ht="128.25" customHeight="1" x14ac:dyDescent="0.25">
      <c r="A113" s="256" t="s">
        <v>1498</v>
      </c>
      <c r="B113" s="153" t="s">
        <v>1290</v>
      </c>
      <c r="C113" s="140" t="s">
        <v>1291</v>
      </c>
      <c r="D113" s="140" t="s">
        <v>216</v>
      </c>
      <c r="E113" s="140" t="s">
        <v>1499</v>
      </c>
      <c r="F113" s="140" t="s">
        <v>1500</v>
      </c>
      <c r="G113" s="140" t="s">
        <v>1501</v>
      </c>
      <c r="H113" s="140" t="s">
        <v>1502</v>
      </c>
      <c r="I113" s="140"/>
      <c r="J113" s="290"/>
      <c r="K113" s="149" t="s">
        <v>1503</v>
      </c>
      <c r="L113" s="141"/>
      <c r="M113" s="150" t="s">
        <v>182</v>
      </c>
      <c r="N113" s="150" t="s">
        <v>1504</v>
      </c>
      <c r="O113" s="150" t="s">
        <v>1505</v>
      </c>
      <c r="P113" s="134"/>
      <c r="Q113" s="152" t="s">
        <v>1456</v>
      </c>
      <c r="R113" s="140" t="s">
        <v>1506</v>
      </c>
      <c r="S113" s="140" t="s">
        <v>1507</v>
      </c>
      <c r="T113" s="140" t="s">
        <v>1508</v>
      </c>
      <c r="U113" s="140" t="s">
        <v>1509</v>
      </c>
      <c r="V113" s="186" t="s">
        <v>1510</v>
      </c>
      <c r="W113" s="138" t="s">
        <v>1511</v>
      </c>
      <c r="X113" s="144" t="s">
        <v>246</v>
      </c>
      <c r="AA113" s="145">
        <f>IF(OR(J113="Fail",ISBLANK(J113)),INDEX('Issue Code Table'!C:C,MATCH(N:N,'Issue Code Table'!A:A,0)),IF(M113="Critical",6,IF(M113="Significant",5,IF(M113="Moderate",3,2))))</f>
        <v>5</v>
      </c>
    </row>
    <row r="114" spans="1:27" ht="128.25" customHeight="1" x14ac:dyDescent="0.25">
      <c r="A114" s="256" t="s">
        <v>1512</v>
      </c>
      <c r="B114" s="153" t="s">
        <v>1290</v>
      </c>
      <c r="C114" s="140" t="s">
        <v>1291</v>
      </c>
      <c r="D114" s="140" t="s">
        <v>216</v>
      </c>
      <c r="E114" s="140" t="s">
        <v>1513</v>
      </c>
      <c r="F114" s="140" t="s">
        <v>1514</v>
      </c>
      <c r="G114" s="140" t="s">
        <v>1515</v>
      </c>
      <c r="H114" s="140" t="s">
        <v>1516</v>
      </c>
      <c r="I114" s="140"/>
      <c r="J114" s="290"/>
      <c r="K114" s="149" t="s">
        <v>1517</v>
      </c>
      <c r="L114" s="141"/>
      <c r="M114" s="150" t="s">
        <v>182</v>
      </c>
      <c r="N114" s="150" t="s">
        <v>794</v>
      </c>
      <c r="O114" s="150" t="s">
        <v>795</v>
      </c>
      <c r="P114" s="134"/>
      <c r="Q114" s="152" t="s">
        <v>1456</v>
      </c>
      <c r="R114" s="140" t="s">
        <v>1518</v>
      </c>
      <c r="S114" s="140" t="s">
        <v>1519</v>
      </c>
      <c r="T114" s="140" t="s">
        <v>1520</v>
      </c>
      <c r="U114" s="140" t="s">
        <v>356</v>
      </c>
      <c r="V114" s="186" t="s">
        <v>1521</v>
      </c>
      <c r="W114" s="138" t="s">
        <v>1522</v>
      </c>
      <c r="X114" s="144" t="s">
        <v>246</v>
      </c>
      <c r="AA114" s="145">
        <f>IF(OR(J114="Fail",ISBLANK(J114)),INDEX('Issue Code Table'!C:C,MATCH(N:N,'Issue Code Table'!A:A,0)),IF(M114="Critical",6,IF(M114="Significant",5,IF(M114="Moderate",3,2))))</f>
        <v>5</v>
      </c>
    </row>
    <row r="115" spans="1:27" ht="128.25" customHeight="1" x14ac:dyDescent="0.25">
      <c r="A115" s="256" t="s">
        <v>1523</v>
      </c>
      <c r="B115" s="153" t="s">
        <v>1290</v>
      </c>
      <c r="C115" s="140" t="s">
        <v>1291</v>
      </c>
      <c r="D115" s="140" t="s">
        <v>216</v>
      </c>
      <c r="E115" s="140" t="s">
        <v>1524</v>
      </c>
      <c r="F115" s="140" t="s">
        <v>1525</v>
      </c>
      <c r="G115" s="140" t="s">
        <v>1526</v>
      </c>
      <c r="H115" s="140" t="s">
        <v>1527</v>
      </c>
      <c r="I115" s="140"/>
      <c r="J115" s="290"/>
      <c r="K115" s="149" t="s">
        <v>1528</v>
      </c>
      <c r="L115" s="141"/>
      <c r="M115" s="150" t="s">
        <v>182</v>
      </c>
      <c r="N115" s="150" t="s">
        <v>350</v>
      </c>
      <c r="O115" s="150" t="s">
        <v>351</v>
      </c>
      <c r="P115" s="134"/>
      <c r="Q115" s="152" t="s">
        <v>1456</v>
      </c>
      <c r="R115" s="140" t="s">
        <v>1529</v>
      </c>
      <c r="S115" s="140" t="s">
        <v>1530</v>
      </c>
      <c r="T115" s="140" t="s">
        <v>1531</v>
      </c>
      <c r="U115" s="140" t="s">
        <v>1532</v>
      </c>
      <c r="V115" s="186" t="s">
        <v>1533</v>
      </c>
      <c r="W115" s="138" t="s">
        <v>1534</v>
      </c>
      <c r="X115" s="144" t="s">
        <v>246</v>
      </c>
      <c r="AA115" s="145">
        <f>IF(OR(J115="Fail",ISBLANK(J115)),INDEX('Issue Code Table'!C:C,MATCH(N:N,'Issue Code Table'!A:A,0)),IF(M115="Critical",6,IF(M115="Significant",5,IF(M115="Moderate",3,2))))</f>
        <v>5</v>
      </c>
    </row>
    <row r="116" spans="1:27" ht="128.25" customHeight="1" x14ac:dyDescent="0.25">
      <c r="A116" s="256" t="s">
        <v>1535</v>
      </c>
      <c r="B116" s="153" t="s">
        <v>1290</v>
      </c>
      <c r="C116" s="140" t="s">
        <v>1291</v>
      </c>
      <c r="D116" s="140" t="s">
        <v>216</v>
      </c>
      <c r="E116" s="140" t="s">
        <v>1536</v>
      </c>
      <c r="F116" s="140" t="s">
        <v>1537</v>
      </c>
      <c r="G116" s="140" t="s">
        <v>1538</v>
      </c>
      <c r="H116" s="140" t="s">
        <v>1539</v>
      </c>
      <c r="I116" s="140"/>
      <c r="J116" s="290"/>
      <c r="K116" s="149" t="s">
        <v>1540</v>
      </c>
      <c r="L116" s="141"/>
      <c r="M116" s="150" t="s">
        <v>182</v>
      </c>
      <c r="N116" s="150" t="s">
        <v>794</v>
      </c>
      <c r="O116" s="150" t="s">
        <v>795</v>
      </c>
      <c r="P116" s="134"/>
      <c r="Q116" s="152" t="s">
        <v>1456</v>
      </c>
      <c r="R116" s="140" t="s">
        <v>1541</v>
      </c>
      <c r="S116" s="140" t="s">
        <v>1542</v>
      </c>
      <c r="T116" s="140" t="s">
        <v>1543</v>
      </c>
      <c r="U116" s="140" t="s">
        <v>356</v>
      </c>
      <c r="V116" s="186" t="s">
        <v>1544</v>
      </c>
      <c r="W116" s="138" t="s">
        <v>1545</v>
      </c>
      <c r="X116" s="144" t="s">
        <v>246</v>
      </c>
      <c r="AA116" s="145">
        <f>IF(OR(J116="Fail",ISBLANK(J116)),INDEX('Issue Code Table'!C:C,MATCH(N:N,'Issue Code Table'!A:A,0)),IF(M116="Critical",6,IF(M116="Significant",5,IF(M116="Moderate",3,2))))</f>
        <v>5</v>
      </c>
    </row>
    <row r="117" spans="1:27" ht="128.25" customHeight="1" x14ac:dyDescent="0.25">
      <c r="A117" s="256" t="s">
        <v>1546</v>
      </c>
      <c r="B117" s="153" t="s">
        <v>344</v>
      </c>
      <c r="C117" s="140" t="s">
        <v>345</v>
      </c>
      <c r="D117" s="140" t="s">
        <v>216</v>
      </c>
      <c r="E117" s="140" t="s">
        <v>1547</v>
      </c>
      <c r="F117" s="140" t="s">
        <v>1548</v>
      </c>
      <c r="G117" s="140" t="s">
        <v>1549</v>
      </c>
      <c r="H117" s="140" t="s">
        <v>1550</v>
      </c>
      <c r="I117" s="140"/>
      <c r="J117" s="290"/>
      <c r="K117" s="149" t="s">
        <v>1551</v>
      </c>
      <c r="L117" s="141"/>
      <c r="M117" s="150" t="s">
        <v>222</v>
      </c>
      <c r="N117" s="150" t="s">
        <v>1552</v>
      </c>
      <c r="O117" s="150" t="s">
        <v>1553</v>
      </c>
      <c r="P117" s="134"/>
      <c r="Q117" s="152" t="s">
        <v>1456</v>
      </c>
      <c r="R117" s="140" t="s">
        <v>1554</v>
      </c>
      <c r="S117" s="140" t="s">
        <v>1555</v>
      </c>
      <c r="T117" s="140" t="s">
        <v>1556</v>
      </c>
      <c r="U117" s="140" t="s">
        <v>356</v>
      </c>
      <c r="V117" s="186" t="s">
        <v>1557</v>
      </c>
      <c r="W117" s="138" t="s">
        <v>1558</v>
      </c>
      <c r="X117" s="144"/>
      <c r="AA117" s="145">
        <f>IF(OR(J117="Fail",ISBLANK(J117)),INDEX('Issue Code Table'!C:C,MATCH(N:N,'Issue Code Table'!A:A,0)),IF(M117="Critical",6,IF(M117="Significant",5,IF(M117="Moderate",3,2))))</f>
        <v>4</v>
      </c>
    </row>
    <row r="118" spans="1:27" ht="128.25" customHeight="1" x14ac:dyDescent="0.25">
      <c r="A118" s="256" t="s">
        <v>1559</v>
      </c>
      <c r="B118" s="153" t="s">
        <v>1560</v>
      </c>
      <c r="C118" s="140" t="s">
        <v>1561</v>
      </c>
      <c r="D118" s="140" t="s">
        <v>216</v>
      </c>
      <c r="E118" s="140" t="s">
        <v>1562</v>
      </c>
      <c r="F118" s="140" t="s">
        <v>1563</v>
      </c>
      <c r="G118" s="140" t="s">
        <v>1564</v>
      </c>
      <c r="H118" s="140" t="s">
        <v>1565</v>
      </c>
      <c r="I118" s="140"/>
      <c r="J118" s="290"/>
      <c r="K118" s="149" t="s">
        <v>1566</v>
      </c>
      <c r="L118" s="141"/>
      <c r="M118" s="150" t="s">
        <v>222</v>
      </c>
      <c r="N118" s="150" t="s">
        <v>1567</v>
      </c>
      <c r="O118" s="150" t="s">
        <v>1568</v>
      </c>
      <c r="P118" s="134"/>
      <c r="Q118" s="152" t="s">
        <v>1569</v>
      </c>
      <c r="R118" s="140" t="s">
        <v>1570</v>
      </c>
      <c r="S118" s="140" t="s">
        <v>1571</v>
      </c>
      <c r="T118" s="140" t="s">
        <v>1572</v>
      </c>
      <c r="U118" s="140" t="s">
        <v>356</v>
      </c>
      <c r="V118" s="186" t="s">
        <v>1573</v>
      </c>
      <c r="W118" s="138" t="s">
        <v>1574</v>
      </c>
      <c r="X118" s="144"/>
      <c r="AA118" s="145">
        <f>IF(OR(J118="Fail",ISBLANK(J118)),INDEX('Issue Code Table'!C:C,MATCH(N:N,'Issue Code Table'!A:A,0)),IF(M118="Critical",6,IF(M118="Significant",5,IF(M118="Moderate",3,2))))</f>
        <v>3</v>
      </c>
    </row>
    <row r="119" spans="1:27" ht="128.25" customHeight="1" x14ac:dyDescent="0.25">
      <c r="A119" s="256" t="s">
        <v>1575</v>
      </c>
      <c r="B119" s="153" t="s">
        <v>1560</v>
      </c>
      <c r="C119" s="140" t="s">
        <v>1561</v>
      </c>
      <c r="D119" s="140" t="s">
        <v>216</v>
      </c>
      <c r="E119" s="140" t="s">
        <v>1576</v>
      </c>
      <c r="F119" s="140" t="s">
        <v>1577</v>
      </c>
      <c r="G119" s="140" t="s">
        <v>1578</v>
      </c>
      <c r="H119" s="140" t="s">
        <v>1579</v>
      </c>
      <c r="I119" s="140"/>
      <c r="J119" s="290"/>
      <c r="K119" s="149" t="s">
        <v>1580</v>
      </c>
      <c r="L119" s="141"/>
      <c r="M119" s="150" t="s">
        <v>222</v>
      </c>
      <c r="N119" s="150" t="s">
        <v>1567</v>
      </c>
      <c r="O119" s="150" t="s">
        <v>1568</v>
      </c>
      <c r="P119" s="134"/>
      <c r="Q119" s="152" t="s">
        <v>1569</v>
      </c>
      <c r="R119" s="140" t="s">
        <v>1581</v>
      </c>
      <c r="S119" s="140" t="s">
        <v>1582</v>
      </c>
      <c r="T119" s="140" t="s">
        <v>1583</v>
      </c>
      <c r="U119" s="140" t="s">
        <v>356</v>
      </c>
      <c r="V119" s="186" t="s">
        <v>1584</v>
      </c>
      <c r="W119" s="138" t="s">
        <v>1585</v>
      </c>
      <c r="X119" s="144"/>
      <c r="AA119" s="145">
        <f>IF(OR(J119="Fail",ISBLANK(J119)),INDEX('Issue Code Table'!C:C,MATCH(N:N,'Issue Code Table'!A:A,0)),IF(M119="Critical",6,IF(M119="Significant",5,IF(M119="Moderate",3,2))))</f>
        <v>3</v>
      </c>
    </row>
    <row r="120" spans="1:27" ht="128.25" customHeight="1" x14ac:dyDescent="0.25">
      <c r="A120" s="256" t="s">
        <v>1586</v>
      </c>
      <c r="B120" s="153" t="s">
        <v>1560</v>
      </c>
      <c r="C120" s="140" t="s">
        <v>1561</v>
      </c>
      <c r="D120" s="140" t="s">
        <v>216</v>
      </c>
      <c r="E120" s="140" t="s">
        <v>1587</v>
      </c>
      <c r="F120" s="140" t="s">
        <v>1588</v>
      </c>
      <c r="G120" s="140" t="s">
        <v>1589</v>
      </c>
      <c r="H120" s="140" t="s">
        <v>1590</v>
      </c>
      <c r="I120" s="140"/>
      <c r="J120" s="290"/>
      <c r="K120" s="149" t="s">
        <v>1591</v>
      </c>
      <c r="L120" s="141"/>
      <c r="M120" s="150" t="s">
        <v>222</v>
      </c>
      <c r="N120" s="150" t="s">
        <v>1567</v>
      </c>
      <c r="O120" s="150" t="s">
        <v>1568</v>
      </c>
      <c r="P120" s="134"/>
      <c r="Q120" s="152" t="s">
        <v>1569</v>
      </c>
      <c r="R120" s="140" t="s">
        <v>1592</v>
      </c>
      <c r="S120" s="140" t="s">
        <v>1593</v>
      </c>
      <c r="T120" s="140" t="s">
        <v>1594</v>
      </c>
      <c r="U120" s="140" t="s">
        <v>356</v>
      </c>
      <c r="V120" s="186" t="s">
        <v>1595</v>
      </c>
      <c r="W120" s="138" t="s">
        <v>1596</v>
      </c>
      <c r="X120" s="144"/>
      <c r="AA120" s="145">
        <f>IF(OR(J120="Fail",ISBLANK(J120)),INDEX('Issue Code Table'!C:C,MATCH(N:N,'Issue Code Table'!A:A,0)),IF(M120="Critical",6,IF(M120="Significant",5,IF(M120="Moderate",3,2))))</f>
        <v>3</v>
      </c>
    </row>
    <row r="121" spans="1:27" ht="128.25" customHeight="1" x14ac:dyDescent="0.25">
      <c r="A121" s="256" t="s">
        <v>1597</v>
      </c>
      <c r="B121" s="153" t="s">
        <v>1598</v>
      </c>
      <c r="C121" s="140" t="s">
        <v>1599</v>
      </c>
      <c r="D121" s="140" t="s">
        <v>216</v>
      </c>
      <c r="E121" s="140" t="s">
        <v>1600</v>
      </c>
      <c r="F121" s="140" t="s">
        <v>1601</v>
      </c>
      <c r="G121" s="140" t="s">
        <v>1602</v>
      </c>
      <c r="H121" s="140" t="s">
        <v>1603</v>
      </c>
      <c r="I121" s="140"/>
      <c r="J121" s="290"/>
      <c r="K121" s="149" t="s">
        <v>1604</v>
      </c>
      <c r="L121" s="141"/>
      <c r="M121" s="150" t="s">
        <v>222</v>
      </c>
      <c r="N121" s="150" t="s">
        <v>1567</v>
      </c>
      <c r="O121" s="150" t="s">
        <v>1568</v>
      </c>
      <c r="P121" s="134"/>
      <c r="Q121" s="152" t="s">
        <v>1569</v>
      </c>
      <c r="R121" s="140" t="s">
        <v>1605</v>
      </c>
      <c r="S121" s="140" t="s">
        <v>1606</v>
      </c>
      <c r="T121" s="140" t="s">
        <v>1607</v>
      </c>
      <c r="U121" s="140" t="s">
        <v>1608</v>
      </c>
      <c r="V121" s="186" t="s">
        <v>1609</v>
      </c>
      <c r="W121" s="138" t="s">
        <v>1610</v>
      </c>
      <c r="X121" s="144"/>
      <c r="AA121" s="145">
        <f>IF(OR(J121="Fail",ISBLANK(J121)),INDEX('Issue Code Table'!C:C,MATCH(N:N,'Issue Code Table'!A:A,0)),IF(M121="Critical",6,IF(M121="Significant",5,IF(M121="Moderate",3,2))))</f>
        <v>3</v>
      </c>
    </row>
    <row r="122" spans="1:27" ht="128.25" customHeight="1" x14ac:dyDescent="0.25">
      <c r="A122" s="256" t="s">
        <v>1611</v>
      </c>
      <c r="B122" s="153" t="s">
        <v>1612</v>
      </c>
      <c r="C122" s="140" t="s">
        <v>1613</v>
      </c>
      <c r="D122" s="140" t="s">
        <v>216</v>
      </c>
      <c r="E122" s="140" t="s">
        <v>1614</v>
      </c>
      <c r="F122" s="140" t="s">
        <v>1615</v>
      </c>
      <c r="G122" s="140" t="s">
        <v>1616</v>
      </c>
      <c r="H122" s="140" t="s">
        <v>1617</v>
      </c>
      <c r="I122" s="140"/>
      <c r="J122" s="290"/>
      <c r="K122" s="149" t="s">
        <v>1618</v>
      </c>
      <c r="L122" s="141"/>
      <c r="M122" s="150" t="s">
        <v>222</v>
      </c>
      <c r="N122" s="150" t="s">
        <v>1567</v>
      </c>
      <c r="O122" s="150" t="s">
        <v>1568</v>
      </c>
      <c r="P122" s="134"/>
      <c r="Q122" s="152" t="s">
        <v>1569</v>
      </c>
      <c r="R122" s="140" t="s">
        <v>1619</v>
      </c>
      <c r="S122" s="140" t="s">
        <v>1620</v>
      </c>
      <c r="T122" s="140" t="s">
        <v>1621</v>
      </c>
      <c r="U122" s="140" t="s">
        <v>1622</v>
      </c>
      <c r="V122" s="186" t="s">
        <v>1623</v>
      </c>
      <c r="W122" s="138" t="s">
        <v>1624</v>
      </c>
      <c r="X122" s="144"/>
      <c r="AA122" s="145">
        <f>IF(OR(J122="Fail",ISBLANK(J122)),INDEX('Issue Code Table'!C:C,MATCH(N:N,'Issue Code Table'!A:A,0)),IF(M122="Critical",6,IF(M122="Significant",5,IF(M122="Moderate",3,2))))</f>
        <v>3</v>
      </c>
    </row>
    <row r="123" spans="1:27" ht="128.25" customHeight="1" x14ac:dyDescent="0.25">
      <c r="A123" s="256" t="s">
        <v>1625</v>
      </c>
      <c r="B123" s="153" t="s">
        <v>1612</v>
      </c>
      <c r="C123" s="140" t="s">
        <v>1613</v>
      </c>
      <c r="D123" s="140" t="s">
        <v>216</v>
      </c>
      <c r="E123" s="140" t="s">
        <v>1626</v>
      </c>
      <c r="F123" s="140" t="s">
        <v>1627</v>
      </c>
      <c r="G123" s="140" t="s">
        <v>1628</v>
      </c>
      <c r="H123" s="140" t="s">
        <v>1629</v>
      </c>
      <c r="I123" s="140"/>
      <c r="J123" s="290"/>
      <c r="K123" s="149" t="s">
        <v>1630</v>
      </c>
      <c r="L123" s="141"/>
      <c r="M123" s="150" t="s">
        <v>222</v>
      </c>
      <c r="N123" s="150" t="s">
        <v>1567</v>
      </c>
      <c r="O123" s="150" t="s">
        <v>1568</v>
      </c>
      <c r="P123" s="134"/>
      <c r="Q123" s="152" t="s">
        <v>1569</v>
      </c>
      <c r="R123" s="140" t="s">
        <v>1631</v>
      </c>
      <c r="S123" s="140" t="s">
        <v>1620</v>
      </c>
      <c r="T123" s="140" t="s">
        <v>1632</v>
      </c>
      <c r="U123" s="140" t="s">
        <v>1633</v>
      </c>
      <c r="V123" s="186" t="s">
        <v>1634</v>
      </c>
      <c r="W123" s="138" t="s">
        <v>1635</v>
      </c>
      <c r="X123" s="144"/>
      <c r="AA123" s="145">
        <f>IF(OR(J123="Fail",ISBLANK(J123)),INDEX('Issue Code Table'!C:C,MATCH(N:N,'Issue Code Table'!A:A,0)),IF(M123="Critical",6,IF(M123="Significant",5,IF(M123="Moderate",3,2))))</f>
        <v>3</v>
      </c>
    </row>
    <row r="124" spans="1:27" ht="128.25" customHeight="1" x14ac:dyDescent="0.25">
      <c r="A124" s="256" t="s">
        <v>1636</v>
      </c>
      <c r="B124" s="153" t="s">
        <v>1637</v>
      </c>
      <c r="C124" s="140" t="s">
        <v>1638</v>
      </c>
      <c r="D124" s="140" t="s">
        <v>216</v>
      </c>
      <c r="E124" s="140" t="s">
        <v>1639</v>
      </c>
      <c r="F124" s="140" t="s">
        <v>1640</v>
      </c>
      <c r="G124" s="140" t="s">
        <v>1641</v>
      </c>
      <c r="H124" s="140" t="s">
        <v>1642</v>
      </c>
      <c r="I124" s="140"/>
      <c r="J124" s="290"/>
      <c r="K124" s="149" t="s">
        <v>1643</v>
      </c>
      <c r="L124" s="141"/>
      <c r="M124" s="150" t="s">
        <v>222</v>
      </c>
      <c r="N124" s="150" t="s">
        <v>1567</v>
      </c>
      <c r="O124" s="150" t="s">
        <v>1568</v>
      </c>
      <c r="P124" s="134"/>
      <c r="Q124" s="152" t="s">
        <v>1569</v>
      </c>
      <c r="R124" s="140" t="s">
        <v>1644</v>
      </c>
      <c r="S124" s="140" t="s">
        <v>1620</v>
      </c>
      <c r="T124" s="140" t="s">
        <v>1645</v>
      </c>
      <c r="U124" s="140" t="s">
        <v>1646</v>
      </c>
      <c r="V124" s="186" t="s">
        <v>1647</v>
      </c>
      <c r="W124" s="138" t="s">
        <v>1648</v>
      </c>
      <c r="X124" s="144"/>
      <c r="AA124" s="145">
        <f>IF(OR(J124="Fail",ISBLANK(J124)),INDEX('Issue Code Table'!C:C,MATCH(N:N,'Issue Code Table'!A:A,0)),IF(M124="Critical",6,IF(M124="Significant",5,IF(M124="Moderate",3,2))))</f>
        <v>3</v>
      </c>
    </row>
    <row r="125" spans="1:27" ht="128.25" customHeight="1" x14ac:dyDescent="0.25">
      <c r="A125" s="256" t="s">
        <v>1649</v>
      </c>
      <c r="B125" s="153" t="s">
        <v>1637</v>
      </c>
      <c r="C125" s="140" t="s">
        <v>1638</v>
      </c>
      <c r="D125" s="140" t="s">
        <v>216</v>
      </c>
      <c r="E125" s="140" t="s">
        <v>1650</v>
      </c>
      <c r="F125" s="140" t="s">
        <v>1651</v>
      </c>
      <c r="G125" s="140" t="s">
        <v>1652</v>
      </c>
      <c r="H125" s="140" t="s">
        <v>1653</v>
      </c>
      <c r="I125" s="140"/>
      <c r="J125" s="290"/>
      <c r="K125" s="149" t="s">
        <v>1654</v>
      </c>
      <c r="L125" s="141"/>
      <c r="M125" s="150" t="s">
        <v>222</v>
      </c>
      <c r="N125" s="150" t="s">
        <v>1567</v>
      </c>
      <c r="O125" s="150" t="s">
        <v>1568</v>
      </c>
      <c r="P125" s="134"/>
      <c r="Q125" s="152" t="s">
        <v>1569</v>
      </c>
      <c r="R125" s="140" t="s">
        <v>1655</v>
      </c>
      <c r="S125" s="140" t="s">
        <v>1620</v>
      </c>
      <c r="T125" s="140" t="s">
        <v>1656</v>
      </c>
      <c r="U125" s="140" t="s">
        <v>1657</v>
      </c>
      <c r="V125" s="186" t="s">
        <v>1658</v>
      </c>
      <c r="W125" s="138" t="s">
        <v>1659</v>
      </c>
      <c r="X125" s="144"/>
      <c r="AA125" s="145">
        <f>IF(OR(J125="Fail",ISBLANK(J125)),INDEX('Issue Code Table'!C:C,MATCH(N:N,'Issue Code Table'!A:A,0)),IF(M125="Critical",6,IF(M125="Significant",5,IF(M125="Moderate",3,2))))</f>
        <v>3</v>
      </c>
    </row>
    <row r="126" spans="1:27" ht="128.25" customHeight="1" x14ac:dyDescent="0.25">
      <c r="A126" s="256" t="s">
        <v>1660</v>
      </c>
      <c r="B126" s="153" t="s">
        <v>1560</v>
      </c>
      <c r="C126" s="140" t="s">
        <v>1561</v>
      </c>
      <c r="D126" s="140" t="s">
        <v>216</v>
      </c>
      <c r="E126" s="140" t="s">
        <v>1661</v>
      </c>
      <c r="F126" s="140" t="s">
        <v>1563</v>
      </c>
      <c r="G126" s="140" t="s">
        <v>1662</v>
      </c>
      <c r="H126" s="140" t="s">
        <v>1663</v>
      </c>
      <c r="I126" s="140"/>
      <c r="J126" s="290"/>
      <c r="K126" s="149" t="s">
        <v>1664</v>
      </c>
      <c r="L126" s="141"/>
      <c r="M126" s="150" t="s">
        <v>222</v>
      </c>
      <c r="N126" s="150" t="s">
        <v>1567</v>
      </c>
      <c r="O126" s="150" t="s">
        <v>1568</v>
      </c>
      <c r="P126" s="134"/>
      <c r="Q126" s="152" t="s">
        <v>1665</v>
      </c>
      <c r="R126" s="140" t="s">
        <v>1666</v>
      </c>
      <c r="S126" s="140" t="s">
        <v>1571</v>
      </c>
      <c r="T126" s="140" t="s">
        <v>1667</v>
      </c>
      <c r="U126" s="140" t="s">
        <v>356</v>
      </c>
      <c r="V126" s="186" t="s">
        <v>1668</v>
      </c>
      <c r="W126" s="138" t="s">
        <v>1669</v>
      </c>
      <c r="X126" s="144"/>
      <c r="AA126" s="145">
        <f>IF(OR(J126="Fail",ISBLANK(J126)),INDEX('Issue Code Table'!C:C,MATCH(N:N,'Issue Code Table'!A:A,0)),IF(M126="Critical",6,IF(M126="Significant",5,IF(M126="Moderate",3,2))))</f>
        <v>3</v>
      </c>
    </row>
    <row r="127" spans="1:27" ht="128.25" customHeight="1" x14ac:dyDescent="0.25">
      <c r="A127" s="256" t="s">
        <v>1670</v>
      </c>
      <c r="B127" s="153" t="s">
        <v>1560</v>
      </c>
      <c r="C127" s="140" t="s">
        <v>1561</v>
      </c>
      <c r="D127" s="140" t="s">
        <v>216</v>
      </c>
      <c r="E127" s="140" t="s">
        <v>1671</v>
      </c>
      <c r="F127" s="140" t="s">
        <v>1577</v>
      </c>
      <c r="G127" s="140" t="s">
        <v>1672</v>
      </c>
      <c r="H127" s="140" t="s">
        <v>1673</v>
      </c>
      <c r="I127" s="140"/>
      <c r="J127" s="290"/>
      <c r="K127" s="149" t="s">
        <v>1674</v>
      </c>
      <c r="L127" s="141"/>
      <c r="M127" s="150" t="s">
        <v>222</v>
      </c>
      <c r="N127" s="150" t="s">
        <v>1567</v>
      </c>
      <c r="O127" s="150" t="s">
        <v>1568</v>
      </c>
      <c r="P127" s="134"/>
      <c r="Q127" s="152" t="s">
        <v>1665</v>
      </c>
      <c r="R127" s="140" t="s">
        <v>1675</v>
      </c>
      <c r="S127" s="140" t="s">
        <v>1582</v>
      </c>
      <c r="T127" s="140" t="s">
        <v>1676</v>
      </c>
      <c r="U127" s="140" t="s">
        <v>356</v>
      </c>
      <c r="V127" s="186" t="s">
        <v>1677</v>
      </c>
      <c r="W127" s="138" t="s">
        <v>1678</v>
      </c>
      <c r="X127" s="144"/>
      <c r="AA127" s="145">
        <f>IF(OR(J127="Fail",ISBLANK(J127)),INDEX('Issue Code Table'!C:C,MATCH(N:N,'Issue Code Table'!A:A,0)),IF(M127="Critical",6,IF(M127="Significant",5,IF(M127="Moderate",3,2))))</f>
        <v>3</v>
      </c>
    </row>
    <row r="128" spans="1:27" ht="128.25" customHeight="1" x14ac:dyDescent="0.25">
      <c r="A128" s="256" t="s">
        <v>1679</v>
      </c>
      <c r="B128" s="153" t="s">
        <v>1560</v>
      </c>
      <c r="C128" s="140" t="s">
        <v>1561</v>
      </c>
      <c r="D128" s="140" t="s">
        <v>216</v>
      </c>
      <c r="E128" s="140" t="s">
        <v>1680</v>
      </c>
      <c r="F128" s="140" t="s">
        <v>1681</v>
      </c>
      <c r="G128" s="140" t="s">
        <v>1682</v>
      </c>
      <c r="H128" s="140" t="s">
        <v>1683</v>
      </c>
      <c r="I128" s="140"/>
      <c r="J128" s="290"/>
      <c r="K128" s="149" t="s">
        <v>1684</v>
      </c>
      <c r="L128" s="141"/>
      <c r="M128" s="150" t="s">
        <v>222</v>
      </c>
      <c r="N128" s="150" t="s">
        <v>1567</v>
      </c>
      <c r="O128" s="150" t="s">
        <v>1568</v>
      </c>
      <c r="P128" s="134"/>
      <c r="Q128" s="152" t="s">
        <v>1665</v>
      </c>
      <c r="R128" s="140" t="s">
        <v>1685</v>
      </c>
      <c r="S128" s="140" t="s">
        <v>1593</v>
      </c>
      <c r="T128" s="140" t="s">
        <v>1686</v>
      </c>
      <c r="U128" s="140" t="s">
        <v>356</v>
      </c>
      <c r="V128" s="186" t="s">
        <v>1687</v>
      </c>
      <c r="W128" s="138" t="s">
        <v>1688</v>
      </c>
      <c r="X128" s="144"/>
      <c r="AA128" s="145">
        <f>IF(OR(J128="Fail",ISBLANK(J128)),INDEX('Issue Code Table'!C:C,MATCH(N:N,'Issue Code Table'!A:A,0)),IF(M128="Critical",6,IF(M128="Significant",5,IF(M128="Moderate",3,2))))</f>
        <v>3</v>
      </c>
    </row>
    <row r="129" spans="1:27" ht="128.25" customHeight="1" x14ac:dyDescent="0.25">
      <c r="A129" s="256" t="s">
        <v>1689</v>
      </c>
      <c r="B129" s="153" t="s">
        <v>1598</v>
      </c>
      <c r="C129" s="140" t="s">
        <v>1599</v>
      </c>
      <c r="D129" s="140" t="s">
        <v>216</v>
      </c>
      <c r="E129" s="140" t="s">
        <v>1690</v>
      </c>
      <c r="F129" s="140" t="s">
        <v>1691</v>
      </c>
      <c r="G129" s="140" t="s">
        <v>1692</v>
      </c>
      <c r="H129" s="140" t="s">
        <v>1693</v>
      </c>
      <c r="I129" s="140"/>
      <c r="J129" s="290"/>
      <c r="K129" s="149" t="s">
        <v>1694</v>
      </c>
      <c r="L129" s="141"/>
      <c r="M129" s="150" t="s">
        <v>222</v>
      </c>
      <c r="N129" s="150" t="s">
        <v>1567</v>
      </c>
      <c r="O129" s="150" t="s">
        <v>1568</v>
      </c>
      <c r="P129" s="134"/>
      <c r="Q129" s="152" t="s">
        <v>1665</v>
      </c>
      <c r="R129" s="140" t="s">
        <v>1695</v>
      </c>
      <c r="S129" s="140" t="s">
        <v>1606</v>
      </c>
      <c r="T129" s="140" t="s">
        <v>1696</v>
      </c>
      <c r="U129" s="140" t="s">
        <v>1608</v>
      </c>
      <c r="V129" s="186" t="s">
        <v>1697</v>
      </c>
      <c r="W129" s="138" t="s">
        <v>1698</v>
      </c>
      <c r="X129" s="144"/>
      <c r="AA129" s="145">
        <f>IF(OR(J129="Fail",ISBLANK(J129)),INDEX('Issue Code Table'!C:C,MATCH(N:N,'Issue Code Table'!A:A,0)),IF(M129="Critical",6,IF(M129="Significant",5,IF(M129="Moderate",3,2))))</f>
        <v>3</v>
      </c>
    </row>
    <row r="130" spans="1:27" ht="128.25" customHeight="1" x14ac:dyDescent="0.25">
      <c r="A130" s="256" t="s">
        <v>1699</v>
      </c>
      <c r="B130" s="153" t="s">
        <v>1612</v>
      </c>
      <c r="C130" s="140" t="s">
        <v>1613</v>
      </c>
      <c r="D130" s="140" t="s">
        <v>216</v>
      </c>
      <c r="E130" s="140" t="s">
        <v>1700</v>
      </c>
      <c r="F130" s="140" t="s">
        <v>1701</v>
      </c>
      <c r="G130" s="140" t="s">
        <v>1702</v>
      </c>
      <c r="H130" s="140" t="s">
        <v>1703</v>
      </c>
      <c r="I130" s="140"/>
      <c r="J130" s="290"/>
      <c r="K130" s="149" t="s">
        <v>1704</v>
      </c>
      <c r="L130" s="141"/>
      <c r="M130" s="150" t="s">
        <v>222</v>
      </c>
      <c r="N130" s="150" t="s">
        <v>1567</v>
      </c>
      <c r="O130" s="150" t="s">
        <v>1568</v>
      </c>
      <c r="P130" s="134"/>
      <c r="Q130" s="152" t="s">
        <v>1665</v>
      </c>
      <c r="R130" s="140" t="s">
        <v>1705</v>
      </c>
      <c r="S130" s="140" t="s">
        <v>1620</v>
      </c>
      <c r="T130" s="140" t="s">
        <v>1706</v>
      </c>
      <c r="U130" s="140" t="s">
        <v>1622</v>
      </c>
      <c r="V130" s="186" t="s">
        <v>1707</v>
      </c>
      <c r="W130" s="138" t="s">
        <v>1708</v>
      </c>
      <c r="X130" s="144"/>
      <c r="AA130" s="145">
        <f>IF(OR(J130="Fail",ISBLANK(J130)),INDEX('Issue Code Table'!C:C,MATCH(N:N,'Issue Code Table'!A:A,0)),IF(M130="Critical",6,IF(M130="Significant",5,IF(M130="Moderate",3,2))))</f>
        <v>3</v>
      </c>
    </row>
    <row r="131" spans="1:27" ht="128.25" customHeight="1" x14ac:dyDescent="0.25">
      <c r="A131" s="256" t="s">
        <v>1709</v>
      </c>
      <c r="B131" s="153" t="s">
        <v>1612</v>
      </c>
      <c r="C131" s="140" t="s">
        <v>1613</v>
      </c>
      <c r="D131" s="140" t="s">
        <v>216</v>
      </c>
      <c r="E131" s="140" t="s">
        <v>1710</v>
      </c>
      <c r="F131" s="140" t="s">
        <v>1627</v>
      </c>
      <c r="G131" s="140" t="s">
        <v>1711</v>
      </c>
      <c r="H131" s="140" t="s">
        <v>1712</v>
      </c>
      <c r="I131" s="140"/>
      <c r="J131" s="290"/>
      <c r="K131" s="149" t="s">
        <v>1713</v>
      </c>
      <c r="L131" s="141"/>
      <c r="M131" s="150" t="s">
        <v>222</v>
      </c>
      <c r="N131" s="150" t="s">
        <v>1567</v>
      </c>
      <c r="O131" s="150" t="s">
        <v>1568</v>
      </c>
      <c r="P131" s="134"/>
      <c r="Q131" s="152" t="s">
        <v>1665</v>
      </c>
      <c r="R131" s="140" t="s">
        <v>1714</v>
      </c>
      <c r="S131" s="140" t="s">
        <v>1620</v>
      </c>
      <c r="T131" s="140" t="s">
        <v>1715</v>
      </c>
      <c r="U131" s="140" t="s">
        <v>1633</v>
      </c>
      <c r="V131" s="186" t="s">
        <v>1716</v>
      </c>
      <c r="W131" s="138" t="s">
        <v>1717</v>
      </c>
      <c r="X131" s="144"/>
      <c r="AA131" s="145">
        <f>IF(OR(J131="Fail",ISBLANK(J131)),INDEX('Issue Code Table'!C:C,MATCH(N:N,'Issue Code Table'!A:A,0)),IF(M131="Critical",6,IF(M131="Significant",5,IF(M131="Moderate",3,2))))</f>
        <v>3</v>
      </c>
    </row>
    <row r="132" spans="1:27" ht="128.25" customHeight="1" x14ac:dyDescent="0.25">
      <c r="A132" s="256" t="s">
        <v>1718</v>
      </c>
      <c r="B132" s="153" t="s">
        <v>1637</v>
      </c>
      <c r="C132" s="140" t="s">
        <v>1638</v>
      </c>
      <c r="D132" s="140" t="s">
        <v>216</v>
      </c>
      <c r="E132" s="140" t="s">
        <v>1719</v>
      </c>
      <c r="F132" s="140" t="s">
        <v>1640</v>
      </c>
      <c r="G132" s="140" t="s">
        <v>1720</v>
      </c>
      <c r="H132" s="140" t="s">
        <v>1721</v>
      </c>
      <c r="I132" s="140"/>
      <c r="J132" s="290"/>
      <c r="K132" s="149" t="s">
        <v>1722</v>
      </c>
      <c r="L132" s="141"/>
      <c r="M132" s="150" t="s">
        <v>222</v>
      </c>
      <c r="N132" s="150" t="s">
        <v>1567</v>
      </c>
      <c r="O132" s="150" t="s">
        <v>1568</v>
      </c>
      <c r="P132" s="134"/>
      <c r="Q132" s="152" t="s">
        <v>1665</v>
      </c>
      <c r="R132" s="140" t="s">
        <v>1723</v>
      </c>
      <c r="S132" s="140" t="s">
        <v>1620</v>
      </c>
      <c r="T132" s="140" t="s">
        <v>1724</v>
      </c>
      <c r="U132" s="140" t="s">
        <v>1646</v>
      </c>
      <c r="V132" s="186" t="s">
        <v>1725</v>
      </c>
      <c r="W132" s="138" t="s">
        <v>1726</v>
      </c>
      <c r="X132" s="144"/>
      <c r="AA132" s="145">
        <f>IF(OR(J132="Fail",ISBLANK(J132)),INDEX('Issue Code Table'!C:C,MATCH(N:N,'Issue Code Table'!A:A,0)),IF(M132="Critical",6,IF(M132="Significant",5,IF(M132="Moderate",3,2))))</f>
        <v>3</v>
      </c>
    </row>
    <row r="133" spans="1:27" ht="128.25" customHeight="1" x14ac:dyDescent="0.25">
      <c r="A133" s="256" t="s">
        <v>1727</v>
      </c>
      <c r="B133" s="153" t="s">
        <v>1637</v>
      </c>
      <c r="C133" s="140" t="s">
        <v>1638</v>
      </c>
      <c r="D133" s="140" t="s">
        <v>216</v>
      </c>
      <c r="E133" s="140" t="s">
        <v>1728</v>
      </c>
      <c r="F133" s="140" t="s">
        <v>1651</v>
      </c>
      <c r="G133" s="140" t="s">
        <v>1729</v>
      </c>
      <c r="H133" s="140" t="s">
        <v>1730</v>
      </c>
      <c r="I133" s="140"/>
      <c r="J133" s="290"/>
      <c r="K133" s="149" t="s">
        <v>1731</v>
      </c>
      <c r="L133" s="141"/>
      <c r="M133" s="150" t="s">
        <v>222</v>
      </c>
      <c r="N133" s="150" t="s">
        <v>1567</v>
      </c>
      <c r="O133" s="150" t="s">
        <v>1568</v>
      </c>
      <c r="P133" s="134"/>
      <c r="Q133" s="152" t="s">
        <v>1665</v>
      </c>
      <c r="R133" s="140" t="s">
        <v>1732</v>
      </c>
      <c r="S133" s="140" t="s">
        <v>1620</v>
      </c>
      <c r="T133" s="140" t="s">
        <v>1733</v>
      </c>
      <c r="U133" s="140" t="s">
        <v>1657</v>
      </c>
      <c r="V133" s="186" t="s">
        <v>1734</v>
      </c>
      <c r="W133" s="138" t="s">
        <v>1735</v>
      </c>
      <c r="X133" s="144"/>
      <c r="AA133" s="145">
        <f>IF(OR(J133="Fail",ISBLANK(J133)),INDEX('Issue Code Table'!C:C,MATCH(N:N,'Issue Code Table'!A:A,0)),IF(M133="Critical",6,IF(M133="Significant",5,IF(M133="Moderate",3,2))))</f>
        <v>3</v>
      </c>
    </row>
    <row r="134" spans="1:27" ht="128.25" customHeight="1" x14ac:dyDescent="0.25">
      <c r="A134" s="256" t="s">
        <v>1736</v>
      </c>
      <c r="B134" s="153" t="s">
        <v>1560</v>
      </c>
      <c r="C134" s="140" t="s">
        <v>1561</v>
      </c>
      <c r="D134" s="140" t="s">
        <v>216</v>
      </c>
      <c r="E134" s="140" t="s">
        <v>1737</v>
      </c>
      <c r="F134" s="140" t="s">
        <v>1563</v>
      </c>
      <c r="G134" s="140" t="s">
        <v>1738</v>
      </c>
      <c r="H134" s="140" t="s">
        <v>1739</v>
      </c>
      <c r="I134" s="140"/>
      <c r="J134" s="290"/>
      <c r="K134" s="149" t="s">
        <v>1740</v>
      </c>
      <c r="L134" s="141"/>
      <c r="M134" s="150" t="s">
        <v>222</v>
      </c>
      <c r="N134" s="150" t="s">
        <v>1567</v>
      </c>
      <c r="O134" s="150" t="s">
        <v>1568</v>
      </c>
      <c r="P134" s="134"/>
      <c r="Q134" s="152" t="s">
        <v>1741</v>
      </c>
      <c r="R134" s="140" t="s">
        <v>1742</v>
      </c>
      <c r="S134" s="140" t="s">
        <v>1571</v>
      </c>
      <c r="T134" s="140" t="s">
        <v>1743</v>
      </c>
      <c r="U134" s="140" t="s">
        <v>356</v>
      </c>
      <c r="V134" s="186" t="s">
        <v>1744</v>
      </c>
      <c r="W134" s="138" t="s">
        <v>1745</v>
      </c>
      <c r="X134" s="144"/>
      <c r="AA134" s="145">
        <f>IF(OR(J134="Fail",ISBLANK(J134)),INDEX('Issue Code Table'!C:C,MATCH(N:N,'Issue Code Table'!A:A,0)),IF(M134="Critical",6,IF(M134="Significant",5,IF(M134="Moderate",3,2))))</f>
        <v>3</v>
      </c>
    </row>
    <row r="135" spans="1:27" ht="128.25" customHeight="1" x14ac:dyDescent="0.25">
      <c r="A135" s="256" t="s">
        <v>1746</v>
      </c>
      <c r="B135" s="153" t="s">
        <v>1560</v>
      </c>
      <c r="C135" s="140" t="s">
        <v>1561</v>
      </c>
      <c r="D135" s="140" t="s">
        <v>216</v>
      </c>
      <c r="E135" s="140" t="s">
        <v>1747</v>
      </c>
      <c r="F135" s="140" t="s">
        <v>1577</v>
      </c>
      <c r="G135" s="140" t="s">
        <v>1748</v>
      </c>
      <c r="H135" s="140" t="s">
        <v>1749</v>
      </c>
      <c r="I135" s="140"/>
      <c r="J135" s="290"/>
      <c r="K135" s="149" t="s">
        <v>1750</v>
      </c>
      <c r="L135" s="141"/>
      <c r="M135" s="150" t="s">
        <v>222</v>
      </c>
      <c r="N135" s="150" t="s">
        <v>1567</v>
      </c>
      <c r="O135" s="150" t="s">
        <v>1568</v>
      </c>
      <c r="P135" s="134"/>
      <c r="Q135" s="152" t="s">
        <v>1741</v>
      </c>
      <c r="R135" s="140" t="s">
        <v>1751</v>
      </c>
      <c r="S135" s="140" t="s">
        <v>1582</v>
      </c>
      <c r="T135" s="140" t="s">
        <v>1752</v>
      </c>
      <c r="U135" s="140" t="s">
        <v>356</v>
      </c>
      <c r="V135" s="186" t="s">
        <v>1753</v>
      </c>
      <c r="W135" s="138" t="s">
        <v>1754</v>
      </c>
      <c r="X135" s="144"/>
      <c r="AA135" s="145">
        <f>IF(OR(J135="Fail",ISBLANK(J135)),INDEX('Issue Code Table'!C:C,MATCH(N:N,'Issue Code Table'!A:A,0)),IF(M135="Critical",6,IF(M135="Significant",5,IF(M135="Moderate",3,2))))</f>
        <v>3</v>
      </c>
    </row>
    <row r="136" spans="1:27" ht="128.25" customHeight="1" x14ac:dyDescent="0.25">
      <c r="A136" s="256" t="s">
        <v>1755</v>
      </c>
      <c r="B136" s="153" t="s">
        <v>1560</v>
      </c>
      <c r="C136" s="140" t="s">
        <v>1561</v>
      </c>
      <c r="D136" s="140" t="s">
        <v>216</v>
      </c>
      <c r="E136" s="140" t="s">
        <v>1756</v>
      </c>
      <c r="F136" s="140" t="s">
        <v>1681</v>
      </c>
      <c r="G136" s="140" t="s">
        <v>1757</v>
      </c>
      <c r="H136" s="140" t="s">
        <v>1758</v>
      </c>
      <c r="I136" s="140"/>
      <c r="J136" s="290"/>
      <c r="K136" s="149" t="s">
        <v>1759</v>
      </c>
      <c r="L136" s="141"/>
      <c r="M136" s="150" t="s">
        <v>222</v>
      </c>
      <c r="N136" s="150" t="s">
        <v>1567</v>
      </c>
      <c r="O136" s="150" t="s">
        <v>1568</v>
      </c>
      <c r="P136" s="134"/>
      <c r="Q136" s="152" t="s">
        <v>1741</v>
      </c>
      <c r="R136" s="140" t="s">
        <v>1760</v>
      </c>
      <c r="S136" s="140" t="s">
        <v>1593</v>
      </c>
      <c r="T136" s="140" t="s">
        <v>1761</v>
      </c>
      <c r="U136" s="140" t="s">
        <v>356</v>
      </c>
      <c r="V136" s="186" t="s">
        <v>1762</v>
      </c>
      <c r="W136" s="138" t="s">
        <v>1763</v>
      </c>
      <c r="X136" s="144"/>
      <c r="AA136" s="145">
        <f>IF(OR(J136="Fail",ISBLANK(J136)),INDEX('Issue Code Table'!C:C,MATCH(N:N,'Issue Code Table'!A:A,0)),IF(M136="Critical",6,IF(M136="Significant",5,IF(M136="Moderate",3,2))))</f>
        <v>3</v>
      </c>
    </row>
    <row r="137" spans="1:27" ht="128.25" customHeight="1" x14ac:dyDescent="0.25">
      <c r="A137" s="256" t="s">
        <v>1764</v>
      </c>
      <c r="B137" s="153" t="s">
        <v>1598</v>
      </c>
      <c r="C137" s="140" t="s">
        <v>1599</v>
      </c>
      <c r="D137" s="140" t="s">
        <v>216</v>
      </c>
      <c r="E137" s="140" t="s">
        <v>1765</v>
      </c>
      <c r="F137" s="140" t="s">
        <v>1766</v>
      </c>
      <c r="G137" s="140" t="s">
        <v>1767</v>
      </c>
      <c r="H137" s="140" t="s">
        <v>1768</v>
      </c>
      <c r="I137" s="140"/>
      <c r="J137" s="290"/>
      <c r="K137" s="149" t="s">
        <v>1769</v>
      </c>
      <c r="L137" s="141"/>
      <c r="M137" s="150" t="s">
        <v>222</v>
      </c>
      <c r="N137" s="150" t="s">
        <v>1567</v>
      </c>
      <c r="O137" s="150" t="s">
        <v>1568</v>
      </c>
      <c r="P137" s="134"/>
      <c r="Q137" s="152" t="s">
        <v>1741</v>
      </c>
      <c r="R137" s="140" t="s">
        <v>1770</v>
      </c>
      <c r="S137" s="140" t="s">
        <v>1771</v>
      </c>
      <c r="T137" s="140" t="s">
        <v>1772</v>
      </c>
      <c r="U137" s="140" t="s">
        <v>1608</v>
      </c>
      <c r="V137" s="186" t="s">
        <v>1773</v>
      </c>
      <c r="W137" s="138" t="s">
        <v>1774</v>
      </c>
      <c r="X137" s="144"/>
      <c r="AA137" s="145">
        <f>IF(OR(J137="Fail",ISBLANK(J137)),INDEX('Issue Code Table'!C:C,MATCH(N:N,'Issue Code Table'!A:A,0)),IF(M137="Critical",6,IF(M137="Significant",5,IF(M137="Moderate",3,2))))</f>
        <v>3</v>
      </c>
    </row>
    <row r="138" spans="1:27" ht="128.25" customHeight="1" x14ac:dyDescent="0.25">
      <c r="A138" s="256" t="s">
        <v>1775</v>
      </c>
      <c r="B138" s="153" t="s">
        <v>1560</v>
      </c>
      <c r="C138" s="140" t="s">
        <v>1561</v>
      </c>
      <c r="D138" s="140" t="s">
        <v>216</v>
      </c>
      <c r="E138" s="140" t="s">
        <v>1776</v>
      </c>
      <c r="F138" s="140" t="s">
        <v>1777</v>
      </c>
      <c r="G138" s="140" t="s">
        <v>1778</v>
      </c>
      <c r="H138" s="140" t="s">
        <v>1779</v>
      </c>
      <c r="I138" s="140"/>
      <c r="J138" s="290"/>
      <c r="K138" s="149" t="s">
        <v>1780</v>
      </c>
      <c r="L138" s="141"/>
      <c r="M138" s="150" t="s">
        <v>222</v>
      </c>
      <c r="N138" s="150" t="s">
        <v>1567</v>
      </c>
      <c r="O138" s="150" t="s">
        <v>1568</v>
      </c>
      <c r="P138" s="134"/>
      <c r="Q138" s="152" t="s">
        <v>1741</v>
      </c>
      <c r="R138" s="140" t="s">
        <v>1781</v>
      </c>
      <c r="S138" s="140" t="s">
        <v>1782</v>
      </c>
      <c r="T138" s="140" t="s">
        <v>1783</v>
      </c>
      <c r="U138" s="140" t="s">
        <v>1784</v>
      </c>
      <c r="V138" s="186" t="s">
        <v>1785</v>
      </c>
      <c r="W138" s="138" t="s">
        <v>1786</v>
      </c>
      <c r="X138" s="144"/>
      <c r="AA138" s="145">
        <f>IF(OR(J138="Fail",ISBLANK(J138)),INDEX('Issue Code Table'!C:C,MATCH(N:N,'Issue Code Table'!A:A,0)),IF(M138="Critical",6,IF(M138="Significant",5,IF(M138="Moderate",3,2))))</f>
        <v>3</v>
      </c>
    </row>
    <row r="139" spans="1:27" ht="128.25" customHeight="1" x14ac:dyDescent="0.25">
      <c r="A139" s="256" t="s">
        <v>1787</v>
      </c>
      <c r="B139" s="153" t="s">
        <v>1560</v>
      </c>
      <c r="C139" s="140" t="s">
        <v>1561</v>
      </c>
      <c r="D139" s="140" t="s">
        <v>216</v>
      </c>
      <c r="E139" s="140" t="s">
        <v>1788</v>
      </c>
      <c r="F139" s="140" t="s">
        <v>1789</v>
      </c>
      <c r="G139" s="140" t="s">
        <v>1790</v>
      </c>
      <c r="H139" s="140" t="s">
        <v>1791</v>
      </c>
      <c r="I139" s="140"/>
      <c r="J139" s="290"/>
      <c r="K139" s="149" t="s">
        <v>1792</v>
      </c>
      <c r="L139" s="141"/>
      <c r="M139" s="150" t="s">
        <v>222</v>
      </c>
      <c r="N139" s="150" t="s">
        <v>1567</v>
      </c>
      <c r="O139" s="150" t="s">
        <v>1568</v>
      </c>
      <c r="P139" s="134"/>
      <c r="Q139" s="152" t="s">
        <v>1741</v>
      </c>
      <c r="R139" s="140" t="s">
        <v>1793</v>
      </c>
      <c r="S139" s="140" t="s">
        <v>1794</v>
      </c>
      <c r="T139" s="140" t="s">
        <v>1795</v>
      </c>
      <c r="U139" s="140" t="s">
        <v>1796</v>
      </c>
      <c r="V139" s="186" t="s">
        <v>1797</v>
      </c>
      <c r="W139" s="138" t="s">
        <v>1798</v>
      </c>
      <c r="X139" s="144"/>
      <c r="AA139" s="145">
        <f>IF(OR(J139="Fail",ISBLANK(J139)),INDEX('Issue Code Table'!C:C,MATCH(N:N,'Issue Code Table'!A:A,0)),IF(M139="Critical",6,IF(M139="Significant",5,IF(M139="Moderate",3,2))))</f>
        <v>3</v>
      </c>
    </row>
    <row r="140" spans="1:27" ht="128.25" customHeight="1" x14ac:dyDescent="0.25">
      <c r="A140" s="256" t="s">
        <v>1799</v>
      </c>
      <c r="B140" s="153" t="s">
        <v>1612</v>
      </c>
      <c r="C140" s="140" t="s">
        <v>1613</v>
      </c>
      <c r="D140" s="140" t="s">
        <v>216</v>
      </c>
      <c r="E140" s="140" t="s">
        <v>1800</v>
      </c>
      <c r="F140" s="140" t="s">
        <v>1801</v>
      </c>
      <c r="G140" s="140" t="s">
        <v>1802</v>
      </c>
      <c r="H140" s="140" t="s">
        <v>1803</v>
      </c>
      <c r="I140" s="140"/>
      <c r="J140" s="290"/>
      <c r="K140" s="149" t="s">
        <v>1804</v>
      </c>
      <c r="L140" s="141"/>
      <c r="M140" s="150" t="s">
        <v>222</v>
      </c>
      <c r="N140" s="150" t="s">
        <v>1567</v>
      </c>
      <c r="O140" s="150" t="s">
        <v>1568</v>
      </c>
      <c r="P140" s="134"/>
      <c r="Q140" s="152" t="s">
        <v>1741</v>
      </c>
      <c r="R140" s="140" t="s">
        <v>1805</v>
      </c>
      <c r="S140" s="140" t="s">
        <v>1620</v>
      </c>
      <c r="T140" s="140" t="s">
        <v>1806</v>
      </c>
      <c r="U140" s="140" t="s">
        <v>1622</v>
      </c>
      <c r="V140" s="186" t="s">
        <v>1807</v>
      </c>
      <c r="W140" s="138" t="s">
        <v>1808</v>
      </c>
      <c r="X140" s="144"/>
      <c r="AA140" s="145">
        <f>IF(OR(J140="Fail",ISBLANK(J140)),INDEX('Issue Code Table'!C:C,MATCH(N:N,'Issue Code Table'!A:A,0)),IF(M140="Critical",6,IF(M140="Significant",5,IF(M140="Moderate",3,2))))</f>
        <v>3</v>
      </c>
    </row>
    <row r="141" spans="1:27" ht="128.25" customHeight="1" x14ac:dyDescent="0.25">
      <c r="A141" s="256" t="s">
        <v>1809</v>
      </c>
      <c r="B141" s="153" t="s">
        <v>1612</v>
      </c>
      <c r="C141" s="140" t="s">
        <v>1613</v>
      </c>
      <c r="D141" s="140" t="s">
        <v>216</v>
      </c>
      <c r="E141" s="140" t="s">
        <v>1810</v>
      </c>
      <c r="F141" s="140" t="s">
        <v>1627</v>
      </c>
      <c r="G141" s="140" t="s">
        <v>1811</v>
      </c>
      <c r="H141" s="140" t="s">
        <v>1812</v>
      </c>
      <c r="I141" s="140"/>
      <c r="J141" s="290"/>
      <c r="K141" s="149" t="s">
        <v>1813</v>
      </c>
      <c r="L141" s="141"/>
      <c r="M141" s="150" t="s">
        <v>222</v>
      </c>
      <c r="N141" s="150" t="s">
        <v>1567</v>
      </c>
      <c r="O141" s="150" t="s">
        <v>1568</v>
      </c>
      <c r="P141" s="134"/>
      <c r="Q141" s="152" t="s">
        <v>1741</v>
      </c>
      <c r="R141" s="140" t="s">
        <v>1814</v>
      </c>
      <c r="S141" s="140" t="s">
        <v>1620</v>
      </c>
      <c r="T141" s="140" t="s">
        <v>1815</v>
      </c>
      <c r="U141" s="140" t="s">
        <v>1633</v>
      </c>
      <c r="V141" s="186" t="s">
        <v>1816</v>
      </c>
      <c r="W141" s="138" t="s">
        <v>1817</v>
      </c>
      <c r="X141" s="144"/>
      <c r="AA141" s="145">
        <f>IF(OR(J141="Fail",ISBLANK(J141)),INDEX('Issue Code Table'!C:C,MATCH(N:N,'Issue Code Table'!A:A,0)),IF(M141="Critical",6,IF(M141="Significant",5,IF(M141="Moderate",3,2))))</f>
        <v>3</v>
      </c>
    </row>
    <row r="142" spans="1:27" ht="128.25" customHeight="1" x14ac:dyDescent="0.25">
      <c r="A142" s="256" t="s">
        <v>1818</v>
      </c>
      <c r="B142" s="153" t="s">
        <v>1637</v>
      </c>
      <c r="C142" s="140" t="s">
        <v>1638</v>
      </c>
      <c r="D142" s="140" t="s">
        <v>216</v>
      </c>
      <c r="E142" s="140" t="s">
        <v>1819</v>
      </c>
      <c r="F142" s="140" t="s">
        <v>1640</v>
      </c>
      <c r="G142" s="140" t="s">
        <v>1820</v>
      </c>
      <c r="H142" s="140" t="s">
        <v>1821</v>
      </c>
      <c r="I142" s="140"/>
      <c r="J142" s="290"/>
      <c r="K142" s="149" t="s">
        <v>1822</v>
      </c>
      <c r="L142" s="141"/>
      <c r="M142" s="150" t="s">
        <v>222</v>
      </c>
      <c r="N142" s="150" t="s">
        <v>1567</v>
      </c>
      <c r="O142" s="150" t="s">
        <v>1568</v>
      </c>
      <c r="P142" s="134"/>
      <c r="Q142" s="152" t="s">
        <v>1741</v>
      </c>
      <c r="R142" s="140" t="s">
        <v>1823</v>
      </c>
      <c r="S142" s="140" t="s">
        <v>1620</v>
      </c>
      <c r="T142" s="140" t="s">
        <v>1824</v>
      </c>
      <c r="U142" s="140" t="s">
        <v>1646</v>
      </c>
      <c r="V142" s="186" t="s">
        <v>1825</v>
      </c>
      <c r="W142" s="138" t="s">
        <v>1826</v>
      </c>
      <c r="X142" s="144"/>
      <c r="AA142" s="145">
        <f>IF(OR(J142="Fail",ISBLANK(J142)),INDEX('Issue Code Table'!C:C,MATCH(N:N,'Issue Code Table'!A:A,0)),IF(M142="Critical",6,IF(M142="Significant",5,IF(M142="Moderate",3,2))))</f>
        <v>3</v>
      </c>
    </row>
    <row r="143" spans="1:27" ht="128.25" customHeight="1" x14ac:dyDescent="0.25">
      <c r="A143" s="256" t="s">
        <v>1827</v>
      </c>
      <c r="B143" s="153" t="s">
        <v>1637</v>
      </c>
      <c r="C143" s="140" t="s">
        <v>1638</v>
      </c>
      <c r="D143" s="140" t="s">
        <v>216</v>
      </c>
      <c r="E143" s="140" t="s">
        <v>1828</v>
      </c>
      <c r="F143" s="140" t="s">
        <v>1651</v>
      </c>
      <c r="G143" s="140" t="s">
        <v>1829</v>
      </c>
      <c r="H143" s="140" t="s">
        <v>1830</v>
      </c>
      <c r="I143" s="140"/>
      <c r="J143" s="290"/>
      <c r="K143" s="149" t="s">
        <v>1831</v>
      </c>
      <c r="L143" s="141"/>
      <c r="M143" s="150" t="s">
        <v>222</v>
      </c>
      <c r="N143" s="150" t="s">
        <v>1567</v>
      </c>
      <c r="O143" s="150" t="s">
        <v>1568</v>
      </c>
      <c r="P143" s="134"/>
      <c r="Q143" s="152" t="s">
        <v>1741</v>
      </c>
      <c r="R143" s="140" t="s">
        <v>1832</v>
      </c>
      <c r="S143" s="140" t="s">
        <v>1620</v>
      </c>
      <c r="T143" s="140" t="s">
        <v>1833</v>
      </c>
      <c r="U143" s="140" t="s">
        <v>1657</v>
      </c>
      <c r="V143" s="186" t="s">
        <v>1834</v>
      </c>
      <c r="W143" s="138" t="s">
        <v>1835</v>
      </c>
      <c r="X143" s="144"/>
      <c r="AA143" s="145">
        <f>IF(OR(J143="Fail",ISBLANK(J143)),INDEX('Issue Code Table'!C:C,MATCH(N:N,'Issue Code Table'!A:A,0)),IF(M143="Critical",6,IF(M143="Significant",5,IF(M143="Moderate",3,2))))</f>
        <v>3</v>
      </c>
    </row>
    <row r="144" spans="1:27" ht="128.25" customHeight="1" x14ac:dyDescent="0.25">
      <c r="A144" s="256" t="s">
        <v>1836</v>
      </c>
      <c r="B144" s="153" t="s">
        <v>1637</v>
      </c>
      <c r="C144" s="140" t="s">
        <v>1638</v>
      </c>
      <c r="D144" s="140" t="s">
        <v>216</v>
      </c>
      <c r="E144" s="140" t="s">
        <v>1837</v>
      </c>
      <c r="F144" s="140" t="s">
        <v>1838</v>
      </c>
      <c r="G144" s="140" t="s">
        <v>219</v>
      </c>
      <c r="H144" s="140" t="s">
        <v>1839</v>
      </c>
      <c r="I144" s="140"/>
      <c r="J144" s="290"/>
      <c r="K144" s="149" t="s">
        <v>1840</v>
      </c>
      <c r="L144" s="141"/>
      <c r="M144" s="150" t="s">
        <v>222</v>
      </c>
      <c r="N144" s="150" t="s">
        <v>1841</v>
      </c>
      <c r="O144" s="158" t="s">
        <v>1842</v>
      </c>
      <c r="P144" s="134"/>
      <c r="Q144" s="152" t="s">
        <v>1843</v>
      </c>
      <c r="R144" s="140" t="s">
        <v>1844</v>
      </c>
      <c r="S144" s="140" t="s">
        <v>1845</v>
      </c>
      <c r="T144" s="140" t="s">
        <v>1846</v>
      </c>
      <c r="U144" s="140" t="s">
        <v>1847</v>
      </c>
      <c r="V144" s="186" t="s">
        <v>1848</v>
      </c>
      <c r="W144" s="138" t="s">
        <v>1849</v>
      </c>
      <c r="X144" s="144"/>
      <c r="AA144" s="145">
        <f>IF(OR(J144="Fail",ISBLANK(J144)),INDEX('Issue Code Table'!C:C,MATCH(N:N,'Issue Code Table'!A:A,0)),IF(M144="Critical",6,IF(M144="Significant",5,IF(M144="Moderate",3,2))))</f>
        <v>5</v>
      </c>
    </row>
    <row r="145" spans="1:27" ht="128.25" customHeight="1" x14ac:dyDescent="0.25">
      <c r="A145" s="256" t="s">
        <v>1850</v>
      </c>
      <c r="B145" s="153" t="s">
        <v>1637</v>
      </c>
      <c r="C145" s="140" t="s">
        <v>1638</v>
      </c>
      <c r="D145" s="140" t="s">
        <v>216</v>
      </c>
      <c r="E145" s="140" t="s">
        <v>1851</v>
      </c>
      <c r="F145" s="140" t="s">
        <v>1852</v>
      </c>
      <c r="G145" s="140" t="s">
        <v>219</v>
      </c>
      <c r="H145" s="140" t="s">
        <v>1853</v>
      </c>
      <c r="I145" s="140"/>
      <c r="J145" s="290"/>
      <c r="K145" s="149" t="s">
        <v>1854</v>
      </c>
      <c r="L145" s="141"/>
      <c r="M145" s="150" t="s">
        <v>222</v>
      </c>
      <c r="N145" s="150" t="s">
        <v>1855</v>
      </c>
      <c r="O145" s="158" t="s">
        <v>1856</v>
      </c>
      <c r="P145" s="134"/>
      <c r="Q145" s="152" t="s">
        <v>1857</v>
      </c>
      <c r="R145" s="140" t="s">
        <v>1858</v>
      </c>
      <c r="S145" s="140" t="s">
        <v>1859</v>
      </c>
      <c r="T145" s="140" t="s">
        <v>1860</v>
      </c>
      <c r="U145" s="140" t="s">
        <v>1847</v>
      </c>
      <c r="V145" s="186" t="s">
        <v>1861</v>
      </c>
      <c r="W145" s="138" t="s">
        <v>1862</v>
      </c>
      <c r="X145" s="144"/>
      <c r="AA145" s="145">
        <f>IF(OR(J145="Fail",ISBLANK(J145)),INDEX('Issue Code Table'!C:C,MATCH(N:N,'Issue Code Table'!A:A,0)),IF(M145="Critical",6,IF(M145="Significant",5,IF(M145="Moderate",3,2))))</f>
        <v>4</v>
      </c>
    </row>
    <row r="146" spans="1:27" ht="128.25" customHeight="1" x14ac:dyDescent="0.25">
      <c r="A146" s="256" t="s">
        <v>1863</v>
      </c>
      <c r="B146" s="153" t="s">
        <v>1637</v>
      </c>
      <c r="C146" s="140" t="s">
        <v>1638</v>
      </c>
      <c r="D146" s="140" t="s">
        <v>216</v>
      </c>
      <c r="E146" s="140" t="s">
        <v>1864</v>
      </c>
      <c r="F146" s="140" t="s">
        <v>1865</v>
      </c>
      <c r="G146" s="140" t="s">
        <v>219</v>
      </c>
      <c r="H146" s="140" t="s">
        <v>1866</v>
      </c>
      <c r="I146" s="140"/>
      <c r="J146" s="290"/>
      <c r="K146" s="149" t="s">
        <v>1867</v>
      </c>
      <c r="L146" s="141"/>
      <c r="M146" s="150" t="s">
        <v>222</v>
      </c>
      <c r="N146" s="150" t="s">
        <v>1855</v>
      </c>
      <c r="O146" s="158" t="s">
        <v>1856</v>
      </c>
      <c r="P146" s="134"/>
      <c r="Q146" s="152" t="s">
        <v>1857</v>
      </c>
      <c r="R146" s="140" t="s">
        <v>1868</v>
      </c>
      <c r="S146" s="140" t="s">
        <v>1859</v>
      </c>
      <c r="T146" s="140" t="s">
        <v>1869</v>
      </c>
      <c r="U146" s="140" t="s">
        <v>1847</v>
      </c>
      <c r="V146" s="186" t="s">
        <v>1870</v>
      </c>
      <c r="W146" s="138" t="s">
        <v>1871</v>
      </c>
      <c r="X146" s="144"/>
      <c r="AA146" s="145">
        <f>IF(OR(J146="Fail",ISBLANK(J146)),INDEX('Issue Code Table'!C:C,MATCH(N:N,'Issue Code Table'!A:A,0)),IF(M146="Critical",6,IF(M146="Significant",5,IF(M146="Moderate",3,2))))</f>
        <v>4</v>
      </c>
    </row>
    <row r="147" spans="1:27" ht="128.25" customHeight="1" x14ac:dyDescent="0.25">
      <c r="A147" s="256" t="s">
        <v>1872</v>
      </c>
      <c r="B147" s="153" t="s">
        <v>1637</v>
      </c>
      <c r="C147" s="140" t="s">
        <v>1638</v>
      </c>
      <c r="D147" s="140" t="s">
        <v>216</v>
      </c>
      <c r="E147" s="140" t="s">
        <v>1873</v>
      </c>
      <c r="F147" s="140" t="s">
        <v>1874</v>
      </c>
      <c r="G147" s="140" t="s">
        <v>219</v>
      </c>
      <c r="H147" s="140" t="s">
        <v>1875</v>
      </c>
      <c r="I147" s="140"/>
      <c r="J147" s="290"/>
      <c r="K147" s="149" t="s">
        <v>1876</v>
      </c>
      <c r="L147" s="141"/>
      <c r="M147" s="150" t="s">
        <v>222</v>
      </c>
      <c r="N147" s="150" t="s">
        <v>1855</v>
      </c>
      <c r="O147" s="158" t="s">
        <v>1856</v>
      </c>
      <c r="P147" s="134"/>
      <c r="Q147" s="152" t="s">
        <v>1857</v>
      </c>
      <c r="R147" s="140" t="s">
        <v>1877</v>
      </c>
      <c r="S147" s="140" t="s">
        <v>1845</v>
      </c>
      <c r="T147" s="140" t="s">
        <v>1878</v>
      </c>
      <c r="U147" s="140" t="s">
        <v>1847</v>
      </c>
      <c r="V147" s="186" t="s">
        <v>1879</v>
      </c>
      <c r="W147" s="138" t="s">
        <v>1880</v>
      </c>
      <c r="X147" s="144"/>
      <c r="AA147" s="145">
        <f>IF(OR(J147="Fail",ISBLANK(J147)),INDEX('Issue Code Table'!C:C,MATCH(N:N,'Issue Code Table'!A:A,0)),IF(M147="Critical",6,IF(M147="Significant",5,IF(M147="Moderate",3,2))))</f>
        <v>4</v>
      </c>
    </row>
    <row r="148" spans="1:27" ht="128.25" customHeight="1" x14ac:dyDescent="0.25">
      <c r="A148" s="256" t="s">
        <v>1881</v>
      </c>
      <c r="B148" s="153" t="s">
        <v>1637</v>
      </c>
      <c r="C148" s="140" t="s">
        <v>1638</v>
      </c>
      <c r="D148" s="140" t="s">
        <v>216</v>
      </c>
      <c r="E148" s="140" t="s">
        <v>1882</v>
      </c>
      <c r="F148" s="140" t="s">
        <v>1883</v>
      </c>
      <c r="G148" s="140" t="s">
        <v>219</v>
      </c>
      <c r="H148" s="140" t="s">
        <v>1884</v>
      </c>
      <c r="I148" s="140"/>
      <c r="J148" s="290"/>
      <c r="K148" s="149" t="s">
        <v>1885</v>
      </c>
      <c r="L148" s="141"/>
      <c r="M148" s="150" t="s">
        <v>222</v>
      </c>
      <c r="N148" s="150" t="s">
        <v>1855</v>
      </c>
      <c r="O148" s="158" t="s">
        <v>1856</v>
      </c>
      <c r="P148" s="134"/>
      <c r="Q148" s="152" t="s">
        <v>1857</v>
      </c>
      <c r="R148" s="140" t="s">
        <v>1886</v>
      </c>
      <c r="S148" s="140" t="s">
        <v>1845</v>
      </c>
      <c r="T148" s="140" t="s">
        <v>1887</v>
      </c>
      <c r="U148" s="140" t="s">
        <v>1847</v>
      </c>
      <c r="V148" s="186" t="s">
        <v>1888</v>
      </c>
      <c r="W148" s="138" t="s">
        <v>1889</v>
      </c>
      <c r="X148" s="144"/>
      <c r="AA148" s="145">
        <f>IF(OR(J148="Fail",ISBLANK(J148)),INDEX('Issue Code Table'!C:C,MATCH(N:N,'Issue Code Table'!A:A,0)),IF(M148="Critical",6,IF(M148="Significant",5,IF(M148="Moderate",3,2))))</f>
        <v>4</v>
      </c>
    </row>
    <row r="149" spans="1:27" ht="128.25" customHeight="1" x14ac:dyDescent="0.25">
      <c r="A149" s="256" t="s">
        <v>1890</v>
      </c>
      <c r="B149" s="153" t="s">
        <v>1637</v>
      </c>
      <c r="C149" s="140" t="s">
        <v>1638</v>
      </c>
      <c r="D149" s="140" t="s">
        <v>216</v>
      </c>
      <c r="E149" s="140" t="s">
        <v>1891</v>
      </c>
      <c r="F149" s="140" t="s">
        <v>1892</v>
      </c>
      <c r="G149" s="140" t="s">
        <v>219</v>
      </c>
      <c r="H149" s="140" t="s">
        <v>1893</v>
      </c>
      <c r="I149" s="140"/>
      <c r="J149" s="290"/>
      <c r="K149" s="149" t="s">
        <v>1894</v>
      </c>
      <c r="L149" s="141"/>
      <c r="M149" s="150" t="s">
        <v>222</v>
      </c>
      <c r="N149" s="150" t="s">
        <v>1855</v>
      </c>
      <c r="O149" s="158" t="s">
        <v>1856</v>
      </c>
      <c r="P149" s="134"/>
      <c r="Q149" s="152" t="s">
        <v>1857</v>
      </c>
      <c r="R149" s="140" t="s">
        <v>1895</v>
      </c>
      <c r="S149" s="140" t="s">
        <v>1845</v>
      </c>
      <c r="T149" s="140" t="s">
        <v>1896</v>
      </c>
      <c r="U149" s="140" t="s">
        <v>1847</v>
      </c>
      <c r="V149" s="186" t="s">
        <v>1897</v>
      </c>
      <c r="W149" s="138" t="s">
        <v>1898</v>
      </c>
      <c r="X149" s="144"/>
      <c r="AA149" s="145">
        <f>IF(OR(J149="Fail",ISBLANK(J149)),INDEX('Issue Code Table'!C:C,MATCH(N:N,'Issue Code Table'!A:A,0)),IF(M149="Critical",6,IF(M149="Significant",5,IF(M149="Moderate",3,2))))</f>
        <v>4</v>
      </c>
    </row>
    <row r="150" spans="1:27" ht="128.25" customHeight="1" x14ac:dyDescent="0.25">
      <c r="A150" s="256" t="s">
        <v>1899</v>
      </c>
      <c r="B150" s="153" t="s">
        <v>1637</v>
      </c>
      <c r="C150" s="140" t="s">
        <v>1638</v>
      </c>
      <c r="D150" s="140" t="s">
        <v>216</v>
      </c>
      <c r="E150" s="140" t="s">
        <v>1900</v>
      </c>
      <c r="F150" s="140" t="s">
        <v>1901</v>
      </c>
      <c r="G150" s="140" t="s">
        <v>219</v>
      </c>
      <c r="H150" s="140" t="s">
        <v>1902</v>
      </c>
      <c r="I150" s="140"/>
      <c r="J150" s="290"/>
      <c r="K150" s="149" t="s">
        <v>1903</v>
      </c>
      <c r="L150" s="141"/>
      <c r="M150" s="150" t="s">
        <v>222</v>
      </c>
      <c r="N150" s="150" t="s">
        <v>831</v>
      </c>
      <c r="O150" s="158" t="s">
        <v>832</v>
      </c>
      <c r="P150" s="134"/>
      <c r="Q150" s="152" t="s">
        <v>1904</v>
      </c>
      <c r="R150" s="140" t="s">
        <v>1905</v>
      </c>
      <c r="S150" s="140" t="s">
        <v>1845</v>
      </c>
      <c r="T150" s="140" t="s">
        <v>1906</v>
      </c>
      <c r="U150" s="140" t="s">
        <v>1847</v>
      </c>
      <c r="V150" s="186" t="s">
        <v>1907</v>
      </c>
      <c r="W150" s="138" t="s">
        <v>1908</v>
      </c>
      <c r="X150" s="282"/>
      <c r="Z150" s="159"/>
      <c r="AA150" s="145">
        <f>IF(OR(J150="Fail",ISBLANK(J150)),INDEX('Issue Code Table'!C:C,MATCH(N:N,'Issue Code Table'!A:A,0)),IF(M150="Critical",6,IF(M150="Significant",5,IF(M150="Moderate",3,2))))</f>
        <v>5</v>
      </c>
    </row>
    <row r="151" spans="1:27" ht="128.25" customHeight="1" x14ac:dyDescent="0.25">
      <c r="A151" s="256" t="s">
        <v>1909</v>
      </c>
      <c r="B151" s="153" t="s">
        <v>1637</v>
      </c>
      <c r="C151" s="140" t="s">
        <v>1638</v>
      </c>
      <c r="D151" s="140" t="s">
        <v>216</v>
      </c>
      <c r="E151" s="140" t="s">
        <v>1910</v>
      </c>
      <c r="F151" s="140" t="s">
        <v>1911</v>
      </c>
      <c r="G151" s="140" t="s">
        <v>219</v>
      </c>
      <c r="H151" s="140" t="s">
        <v>1912</v>
      </c>
      <c r="I151" s="140"/>
      <c r="J151" s="290"/>
      <c r="K151" s="140" t="s">
        <v>1913</v>
      </c>
      <c r="L151" s="141"/>
      <c r="M151" s="151" t="s">
        <v>222</v>
      </c>
      <c r="N151" s="151" t="s">
        <v>831</v>
      </c>
      <c r="O151" s="160" t="s">
        <v>832</v>
      </c>
      <c r="P151" s="134"/>
      <c r="Q151" s="152" t="s">
        <v>1914</v>
      </c>
      <c r="R151" s="140" t="s">
        <v>1915</v>
      </c>
      <c r="S151" s="140" t="s">
        <v>1845</v>
      </c>
      <c r="T151" s="140" t="s">
        <v>1916</v>
      </c>
      <c r="U151" s="140" t="s">
        <v>1847</v>
      </c>
      <c r="V151" s="186" t="s">
        <v>1917</v>
      </c>
      <c r="W151" s="138" t="s">
        <v>1918</v>
      </c>
      <c r="X151" s="282"/>
      <c r="Y151" s="130"/>
      <c r="Z151" s="159"/>
      <c r="AA151" s="145">
        <f>IF(OR(J151="Fail",ISBLANK(J151)),INDEX('Issue Code Table'!C:C,MATCH(N:N,'Issue Code Table'!A:A,0)),IF(M151="Critical",6,IF(M151="Significant",5,IF(M151="Moderate",3,2))))</f>
        <v>5</v>
      </c>
    </row>
    <row r="152" spans="1:27" ht="128.25" customHeight="1" x14ac:dyDescent="0.25">
      <c r="A152" s="256" t="s">
        <v>1919</v>
      </c>
      <c r="B152" s="153" t="s">
        <v>1637</v>
      </c>
      <c r="C152" s="140" t="s">
        <v>1638</v>
      </c>
      <c r="D152" s="140" t="s">
        <v>216</v>
      </c>
      <c r="E152" s="140" t="s">
        <v>1920</v>
      </c>
      <c r="F152" s="140" t="s">
        <v>1921</v>
      </c>
      <c r="G152" s="140" t="s">
        <v>219</v>
      </c>
      <c r="H152" s="140" t="s">
        <v>1922</v>
      </c>
      <c r="I152" s="140"/>
      <c r="J152" s="290"/>
      <c r="K152" s="149" t="s">
        <v>1923</v>
      </c>
      <c r="L152" s="141"/>
      <c r="M152" s="150" t="s">
        <v>222</v>
      </c>
      <c r="N152" s="150" t="s">
        <v>831</v>
      </c>
      <c r="O152" s="158" t="s">
        <v>832</v>
      </c>
      <c r="P152" s="134"/>
      <c r="Q152" s="152" t="s">
        <v>1914</v>
      </c>
      <c r="R152" s="140" t="s">
        <v>1924</v>
      </c>
      <c r="S152" s="140" t="s">
        <v>1845</v>
      </c>
      <c r="T152" s="140" t="s">
        <v>1925</v>
      </c>
      <c r="U152" s="140" t="s">
        <v>1847</v>
      </c>
      <c r="V152" s="186" t="s">
        <v>1926</v>
      </c>
      <c r="W152" s="138" t="s">
        <v>1927</v>
      </c>
      <c r="X152" s="144"/>
      <c r="AA152" s="145">
        <f>IF(OR(J152="Fail",ISBLANK(J152)),INDEX('Issue Code Table'!C:C,MATCH(N:N,'Issue Code Table'!A:A,0)),IF(M152="Critical",6,IF(M152="Significant",5,IF(M152="Moderate",3,2))))</f>
        <v>5</v>
      </c>
    </row>
    <row r="153" spans="1:27" ht="128.25" customHeight="1" x14ac:dyDescent="0.25">
      <c r="A153" s="256" t="s">
        <v>1928</v>
      </c>
      <c r="B153" s="153" t="s">
        <v>1637</v>
      </c>
      <c r="C153" s="140" t="s">
        <v>1638</v>
      </c>
      <c r="D153" s="140" t="s">
        <v>216</v>
      </c>
      <c r="E153" s="140" t="s">
        <v>1929</v>
      </c>
      <c r="F153" s="140" t="s">
        <v>1930</v>
      </c>
      <c r="G153" s="140" t="s">
        <v>219</v>
      </c>
      <c r="H153" s="140" t="s">
        <v>1931</v>
      </c>
      <c r="I153" s="140"/>
      <c r="J153" s="290"/>
      <c r="K153" s="149" t="s">
        <v>1932</v>
      </c>
      <c r="L153" s="141"/>
      <c r="M153" s="150" t="s">
        <v>182</v>
      </c>
      <c r="N153" s="150" t="s">
        <v>1841</v>
      </c>
      <c r="O153" s="158" t="s">
        <v>1842</v>
      </c>
      <c r="P153" s="134"/>
      <c r="Q153" s="152" t="s">
        <v>1914</v>
      </c>
      <c r="R153" s="140" t="s">
        <v>1933</v>
      </c>
      <c r="S153" s="140" t="s">
        <v>1845</v>
      </c>
      <c r="T153" s="140" t="s">
        <v>1934</v>
      </c>
      <c r="U153" s="140" t="s">
        <v>1847</v>
      </c>
      <c r="V153" s="186" t="s">
        <v>1935</v>
      </c>
      <c r="W153" s="138" t="s">
        <v>1936</v>
      </c>
      <c r="X153" s="144" t="s">
        <v>246</v>
      </c>
      <c r="AA153" s="145">
        <f>IF(OR(J153="Fail",ISBLANK(J153)),INDEX('Issue Code Table'!C:C,MATCH(N:N,'Issue Code Table'!A:A,0)),IF(M153="Critical",6,IF(M153="Significant",5,IF(M153="Moderate",3,2))))</f>
        <v>5</v>
      </c>
    </row>
    <row r="154" spans="1:27" ht="128.25" customHeight="1" x14ac:dyDescent="0.25">
      <c r="A154" s="256" t="s">
        <v>1937</v>
      </c>
      <c r="B154" s="153" t="s">
        <v>1637</v>
      </c>
      <c r="C154" s="140" t="s">
        <v>1638</v>
      </c>
      <c r="D154" s="140" t="s">
        <v>216</v>
      </c>
      <c r="E154" s="140" t="s">
        <v>1938</v>
      </c>
      <c r="F154" s="140" t="s">
        <v>1939</v>
      </c>
      <c r="G154" s="140" t="s">
        <v>219</v>
      </c>
      <c r="H154" s="140" t="s">
        <v>1940</v>
      </c>
      <c r="I154" s="140"/>
      <c r="J154" s="290"/>
      <c r="K154" s="149" t="s">
        <v>1941</v>
      </c>
      <c r="L154" s="141"/>
      <c r="M154" s="150" t="s">
        <v>182</v>
      </c>
      <c r="N154" s="150" t="s">
        <v>1841</v>
      </c>
      <c r="O154" s="158" t="s">
        <v>1842</v>
      </c>
      <c r="P154" s="134"/>
      <c r="Q154" s="152" t="s">
        <v>1914</v>
      </c>
      <c r="R154" s="140" t="s">
        <v>1942</v>
      </c>
      <c r="S154" s="140" t="s">
        <v>1845</v>
      </c>
      <c r="T154" s="140" t="s">
        <v>1943</v>
      </c>
      <c r="U154" s="140" t="s">
        <v>1847</v>
      </c>
      <c r="V154" s="186" t="s">
        <v>1944</v>
      </c>
      <c r="W154" s="138" t="s">
        <v>1945</v>
      </c>
      <c r="X154" s="144" t="s">
        <v>246</v>
      </c>
      <c r="AA154" s="145">
        <f>IF(OR(J154="Fail",ISBLANK(J154)),INDEX('Issue Code Table'!C:C,MATCH(N:N,'Issue Code Table'!A:A,0)),IF(M154="Critical",6,IF(M154="Significant",5,IF(M154="Moderate",3,2))))</f>
        <v>5</v>
      </c>
    </row>
    <row r="155" spans="1:27" ht="128.25" customHeight="1" x14ac:dyDescent="0.25">
      <c r="A155" s="256" t="s">
        <v>1946</v>
      </c>
      <c r="B155" s="153" t="s">
        <v>1637</v>
      </c>
      <c r="C155" s="140" t="s">
        <v>1638</v>
      </c>
      <c r="D155" s="140" t="s">
        <v>216</v>
      </c>
      <c r="E155" s="140" t="s">
        <v>1947</v>
      </c>
      <c r="F155" s="140" t="s">
        <v>1948</v>
      </c>
      <c r="G155" s="140" t="s">
        <v>219</v>
      </c>
      <c r="H155" s="140" t="s">
        <v>1949</v>
      </c>
      <c r="I155" s="140"/>
      <c r="J155" s="290"/>
      <c r="K155" s="149" t="s">
        <v>1950</v>
      </c>
      <c r="L155" s="141"/>
      <c r="M155" s="150" t="s">
        <v>182</v>
      </c>
      <c r="N155" s="150" t="s">
        <v>1841</v>
      </c>
      <c r="O155" s="158" t="s">
        <v>1842</v>
      </c>
      <c r="P155" s="134"/>
      <c r="Q155" s="152" t="s">
        <v>1914</v>
      </c>
      <c r="R155" s="140" t="s">
        <v>1951</v>
      </c>
      <c r="S155" s="140" t="s">
        <v>1845</v>
      </c>
      <c r="T155" s="140" t="s">
        <v>1952</v>
      </c>
      <c r="U155" s="140" t="s">
        <v>1847</v>
      </c>
      <c r="V155" s="186" t="s">
        <v>1953</v>
      </c>
      <c r="W155" s="138" t="s">
        <v>1954</v>
      </c>
      <c r="X155" s="144" t="s">
        <v>246</v>
      </c>
      <c r="AA155" s="145">
        <f>IF(OR(J155="Fail",ISBLANK(J155)),INDEX('Issue Code Table'!C:C,MATCH(N:N,'Issue Code Table'!A:A,0)),IF(M155="Critical",6,IF(M155="Significant",5,IF(M155="Moderate",3,2))))</f>
        <v>5</v>
      </c>
    </row>
    <row r="156" spans="1:27" ht="128.25" customHeight="1" x14ac:dyDescent="0.25">
      <c r="A156" s="256" t="s">
        <v>1955</v>
      </c>
      <c r="B156" s="153" t="s">
        <v>1637</v>
      </c>
      <c r="C156" s="140" t="s">
        <v>1638</v>
      </c>
      <c r="D156" s="140" t="s">
        <v>216</v>
      </c>
      <c r="E156" s="140" t="s">
        <v>1956</v>
      </c>
      <c r="F156" s="140" t="s">
        <v>1957</v>
      </c>
      <c r="G156" s="140" t="s">
        <v>219</v>
      </c>
      <c r="H156" s="140" t="s">
        <v>1958</v>
      </c>
      <c r="J156" s="290"/>
      <c r="K156" s="140" t="s">
        <v>1959</v>
      </c>
      <c r="L156" s="141"/>
      <c r="M156" s="150" t="s">
        <v>222</v>
      </c>
      <c r="N156" s="150" t="s">
        <v>831</v>
      </c>
      <c r="O156" s="158" t="s">
        <v>832</v>
      </c>
      <c r="P156" s="134"/>
      <c r="Q156" s="152" t="s">
        <v>1960</v>
      </c>
      <c r="R156" s="140" t="s">
        <v>1961</v>
      </c>
      <c r="S156" s="140" t="s">
        <v>1962</v>
      </c>
      <c r="T156" s="140" t="s">
        <v>1963</v>
      </c>
      <c r="U156" s="140" t="s">
        <v>1847</v>
      </c>
      <c r="V156" s="186" t="s">
        <v>1964</v>
      </c>
      <c r="W156" s="138" t="s">
        <v>1965</v>
      </c>
      <c r="X156" s="144"/>
      <c r="AA156" s="145">
        <f>IF(OR(J156="Fail",ISBLANK(J156)),INDEX('Issue Code Table'!C:C,MATCH(N:N,'Issue Code Table'!A:A,0)),IF(M156="Critical",6,IF(M156="Significant",5,IF(M156="Moderate",3,2))))</f>
        <v>5</v>
      </c>
    </row>
    <row r="157" spans="1:27" ht="128.25" customHeight="1" x14ac:dyDescent="0.25">
      <c r="A157" s="256" t="s">
        <v>1966</v>
      </c>
      <c r="B157" s="153" t="s">
        <v>1637</v>
      </c>
      <c r="C157" s="140" t="s">
        <v>1638</v>
      </c>
      <c r="D157" s="140" t="s">
        <v>216</v>
      </c>
      <c r="E157" s="140" t="s">
        <v>1967</v>
      </c>
      <c r="F157" s="140" t="s">
        <v>1968</v>
      </c>
      <c r="G157" s="140" t="s">
        <v>219</v>
      </c>
      <c r="H157" s="140" t="s">
        <v>1969</v>
      </c>
      <c r="I157" s="140"/>
      <c r="J157" s="290"/>
      <c r="K157" s="149" t="s">
        <v>1970</v>
      </c>
      <c r="L157" s="141"/>
      <c r="M157" s="150" t="s">
        <v>222</v>
      </c>
      <c r="N157" s="150" t="s">
        <v>831</v>
      </c>
      <c r="O157" s="158" t="s">
        <v>832</v>
      </c>
      <c r="P157" s="134"/>
      <c r="Q157" s="152" t="s">
        <v>1960</v>
      </c>
      <c r="R157" s="140" t="s">
        <v>1971</v>
      </c>
      <c r="S157" s="140" t="s">
        <v>1972</v>
      </c>
      <c r="T157" s="140" t="s">
        <v>1973</v>
      </c>
      <c r="U157" s="140" t="s">
        <v>1847</v>
      </c>
      <c r="V157" s="186" t="s">
        <v>1974</v>
      </c>
      <c r="W157" s="138" t="s">
        <v>1975</v>
      </c>
      <c r="X157" s="144"/>
      <c r="AA157" s="145">
        <f>IF(OR(J157="Fail",ISBLANK(J157)),INDEX('Issue Code Table'!C:C,MATCH(N:N,'Issue Code Table'!A:A,0)),IF(M157="Critical",6,IF(M157="Significant",5,IF(M157="Moderate",3,2))))</f>
        <v>5</v>
      </c>
    </row>
    <row r="158" spans="1:27" ht="128.25" customHeight="1" x14ac:dyDescent="0.25">
      <c r="A158" s="256" t="s">
        <v>1976</v>
      </c>
      <c r="B158" s="153" t="s">
        <v>1637</v>
      </c>
      <c r="C158" s="140" t="s">
        <v>1638</v>
      </c>
      <c r="D158" s="140" t="s">
        <v>216</v>
      </c>
      <c r="E158" s="140" t="s">
        <v>1977</v>
      </c>
      <c r="F158" s="140" t="s">
        <v>1978</v>
      </c>
      <c r="G158" s="140" t="s">
        <v>219</v>
      </c>
      <c r="H158" s="140" t="s">
        <v>1979</v>
      </c>
      <c r="I158" s="140"/>
      <c r="J158" s="290"/>
      <c r="K158" s="149" t="s">
        <v>1980</v>
      </c>
      <c r="L158" s="141"/>
      <c r="M158" s="150" t="s">
        <v>182</v>
      </c>
      <c r="N158" s="150" t="s">
        <v>831</v>
      </c>
      <c r="O158" s="158" t="s">
        <v>832</v>
      </c>
      <c r="P158" s="134"/>
      <c r="Q158" s="152" t="s">
        <v>1981</v>
      </c>
      <c r="R158" s="140" t="s">
        <v>1982</v>
      </c>
      <c r="S158" s="140" t="s">
        <v>1845</v>
      </c>
      <c r="T158" s="140" t="s">
        <v>1983</v>
      </c>
      <c r="U158" s="140" t="s">
        <v>1847</v>
      </c>
      <c r="V158" s="186" t="s">
        <v>1984</v>
      </c>
      <c r="W158" s="138" t="s">
        <v>1985</v>
      </c>
      <c r="X158" s="144" t="s">
        <v>246</v>
      </c>
      <c r="AA158" s="145">
        <f>IF(OR(J158="Fail",ISBLANK(J158)),INDEX('Issue Code Table'!C:C,MATCH(N:N,'Issue Code Table'!A:A,0)),IF(M158="Critical",6,IF(M158="Significant",5,IF(M158="Moderate",3,2))))</f>
        <v>5</v>
      </c>
    </row>
    <row r="159" spans="1:27" ht="128.25" customHeight="1" x14ac:dyDescent="0.25">
      <c r="A159" s="256" t="s">
        <v>1986</v>
      </c>
      <c r="B159" s="153" t="s">
        <v>1637</v>
      </c>
      <c r="C159" s="140" t="s">
        <v>1638</v>
      </c>
      <c r="D159" s="140" t="s">
        <v>216</v>
      </c>
      <c r="E159" s="140" t="s">
        <v>1987</v>
      </c>
      <c r="F159" s="140" t="s">
        <v>1988</v>
      </c>
      <c r="G159" s="140" t="s">
        <v>219</v>
      </c>
      <c r="H159" s="140" t="s">
        <v>1989</v>
      </c>
      <c r="I159" s="140"/>
      <c r="J159" s="290"/>
      <c r="K159" s="149" t="s">
        <v>1990</v>
      </c>
      <c r="L159" s="141"/>
      <c r="M159" s="150" t="s">
        <v>182</v>
      </c>
      <c r="N159" s="150" t="s">
        <v>831</v>
      </c>
      <c r="O159" s="158" t="s">
        <v>832</v>
      </c>
      <c r="P159" s="134"/>
      <c r="Q159" s="152" t="s">
        <v>1981</v>
      </c>
      <c r="R159" s="140" t="s">
        <v>1991</v>
      </c>
      <c r="S159" s="140" t="s">
        <v>1845</v>
      </c>
      <c r="T159" s="140" t="s">
        <v>1992</v>
      </c>
      <c r="U159" s="140" t="s">
        <v>1847</v>
      </c>
      <c r="V159" s="186" t="s">
        <v>1993</v>
      </c>
      <c r="W159" s="138" t="s">
        <v>1994</v>
      </c>
      <c r="X159" s="144" t="s">
        <v>246</v>
      </c>
      <c r="AA159" s="145">
        <f>IF(OR(J159="Fail",ISBLANK(J159)),INDEX('Issue Code Table'!C:C,MATCH(N:N,'Issue Code Table'!A:A,0)),IF(M159="Critical",6,IF(M159="Significant",5,IF(M159="Moderate",3,2))))</f>
        <v>5</v>
      </c>
    </row>
    <row r="160" spans="1:27" ht="128.25" customHeight="1" x14ac:dyDescent="0.25">
      <c r="A160" s="256" t="s">
        <v>1995</v>
      </c>
      <c r="B160" s="148" t="s">
        <v>1637</v>
      </c>
      <c r="C160" s="148" t="s">
        <v>1638</v>
      </c>
      <c r="D160" s="148" t="s">
        <v>216</v>
      </c>
      <c r="E160" s="140" t="s">
        <v>1996</v>
      </c>
      <c r="F160" s="140" t="s">
        <v>1997</v>
      </c>
      <c r="G160" s="140" t="s">
        <v>219</v>
      </c>
      <c r="H160" s="140" t="s">
        <v>1998</v>
      </c>
      <c r="I160" s="140"/>
      <c r="J160" s="290"/>
      <c r="K160" s="140" t="s">
        <v>1999</v>
      </c>
      <c r="L160" s="141"/>
      <c r="M160" s="162" t="s">
        <v>182</v>
      </c>
      <c r="N160" s="162" t="s">
        <v>831</v>
      </c>
      <c r="O160" s="162" t="s">
        <v>832</v>
      </c>
      <c r="P160" s="134"/>
      <c r="Q160" s="152" t="s">
        <v>1981</v>
      </c>
      <c r="R160" s="140" t="s">
        <v>2000</v>
      </c>
      <c r="S160" s="140" t="s">
        <v>1845</v>
      </c>
      <c r="T160" s="140" t="s">
        <v>2001</v>
      </c>
      <c r="U160" s="140" t="s">
        <v>1847</v>
      </c>
      <c r="V160" s="186" t="s">
        <v>2002</v>
      </c>
      <c r="W160" s="138" t="s">
        <v>2003</v>
      </c>
      <c r="X160" s="144" t="s">
        <v>246</v>
      </c>
      <c r="AA160" s="145">
        <f>IF(OR(J160="Fail",ISBLANK(J160)),INDEX('Issue Code Table'!C:C,MATCH(N:N,'Issue Code Table'!A:A,0)),IF(M160="Critical",6,IF(M160="Significant",5,IF(M160="Moderate",3,2))))</f>
        <v>5</v>
      </c>
    </row>
    <row r="161" spans="1:27" ht="128.25" customHeight="1" x14ac:dyDescent="0.25">
      <c r="A161" s="256" t="s">
        <v>2004</v>
      </c>
      <c r="B161" s="148" t="s">
        <v>1637</v>
      </c>
      <c r="C161" s="148" t="s">
        <v>1638</v>
      </c>
      <c r="D161" s="140" t="s">
        <v>216</v>
      </c>
      <c r="E161" s="140" t="s">
        <v>2005</v>
      </c>
      <c r="F161" s="140" t="s">
        <v>2006</v>
      </c>
      <c r="G161" s="140" t="s">
        <v>219</v>
      </c>
      <c r="H161" s="140" t="s">
        <v>2007</v>
      </c>
      <c r="I161" s="140"/>
      <c r="J161" s="290"/>
      <c r="K161" s="149" t="s">
        <v>2008</v>
      </c>
      <c r="L161" s="141"/>
      <c r="M161" s="150" t="s">
        <v>182</v>
      </c>
      <c r="N161" s="150" t="s">
        <v>1841</v>
      </c>
      <c r="O161" s="158" t="s">
        <v>1842</v>
      </c>
      <c r="P161" s="134"/>
      <c r="Q161" s="152" t="s">
        <v>2009</v>
      </c>
      <c r="R161" s="140" t="s">
        <v>2010</v>
      </c>
      <c r="S161" s="140" t="s">
        <v>1845</v>
      </c>
      <c r="T161" s="140" t="s">
        <v>2011</v>
      </c>
      <c r="U161" s="140" t="s">
        <v>1847</v>
      </c>
      <c r="V161" s="186" t="s">
        <v>2012</v>
      </c>
      <c r="W161" s="138" t="s">
        <v>2013</v>
      </c>
      <c r="X161" s="144" t="s">
        <v>246</v>
      </c>
      <c r="AA161" s="145">
        <f>IF(OR(J161="Fail",ISBLANK(J161)),INDEX('Issue Code Table'!C:C,MATCH(N:N,'Issue Code Table'!A:A,0)),IF(M161="Critical",6,IF(M161="Significant",5,IF(M161="Moderate",3,2))))</f>
        <v>5</v>
      </c>
    </row>
    <row r="162" spans="1:27" ht="128.25" customHeight="1" x14ac:dyDescent="0.25">
      <c r="A162" s="256" t="s">
        <v>2014</v>
      </c>
      <c r="B162" s="148" t="s">
        <v>1637</v>
      </c>
      <c r="C162" s="148" t="s">
        <v>1638</v>
      </c>
      <c r="D162" s="140" t="s">
        <v>216</v>
      </c>
      <c r="E162" s="140" t="s">
        <v>2015</v>
      </c>
      <c r="F162" s="140" t="s">
        <v>2016</v>
      </c>
      <c r="G162" s="140" t="s">
        <v>219</v>
      </c>
      <c r="H162" s="140" t="s">
        <v>2017</v>
      </c>
      <c r="I162" s="140"/>
      <c r="J162" s="290"/>
      <c r="K162" s="149" t="s">
        <v>2018</v>
      </c>
      <c r="L162" s="141"/>
      <c r="M162" s="150" t="s">
        <v>222</v>
      </c>
      <c r="N162" s="150" t="s">
        <v>831</v>
      </c>
      <c r="O162" s="158" t="s">
        <v>832</v>
      </c>
      <c r="P162" s="134"/>
      <c r="Q162" s="152" t="s">
        <v>2019</v>
      </c>
      <c r="R162" s="140" t="s">
        <v>2020</v>
      </c>
      <c r="S162" s="140" t="s">
        <v>1845</v>
      </c>
      <c r="T162" s="140" t="s">
        <v>2021</v>
      </c>
      <c r="U162" s="140" t="s">
        <v>1847</v>
      </c>
      <c r="V162" s="186" t="s">
        <v>2022</v>
      </c>
      <c r="W162" s="138" t="s">
        <v>2023</v>
      </c>
      <c r="X162" s="144"/>
      <c r="AA162" s="145">
        <f>IF(OR(J162="Fail",ISBLANK(J162)),INDEX('Issue Code Table'!C:C,MATCH(N:N,'Issue Code Table'!A:A,0)),IF(M162="Critical",6,IF(M162="Significant",5,IF(M162="Moderate",3,2))))</f>
        <v>5</v>
      </c>
    </row>
    <row r="163" spans="1:27" ht="128.25" customHeight="1" x14ac:dyDescent="0.25">
      <c r="A163" s="256" t="s">
        <v>2024</v>
      </c>
      <c r="B163" s="148" t="s">
        <v>1637</v>
      </c>
      <c r="C163" s="148" t="s">
        <v>1638</v>
      </c>
      <c r="D163" s="140" t="s">
        <v>216</v>
      </c>
      <c r="E163" s="140" t="s">
        <v>2025</v>
      </c>
      <c r="F163" s="140" t="s">
        <v>2026</v>
      </c>
      <c r="G163" s="140" t="s">
        <v>219</v>
      </c>
      <c r="H163" s="140" t="s">
        <v>2027</v>
      </c>
      <c r="I163" s="140"/>
      <c r="J163" s="290"/>
      <c r="K163" s="149" t="s">
        <v>2028</v>
      </c>
      <c r="L163" s="141"/>
      <c r="M163" s="150" t="s">
        <v>182</v>
      </c>
      <c r="N163" s="150" t="s">
        <v>831</v>
      </c>
      <c r="O163" s="158" t="s">
        <v>832</v>
      </c>
      <c r="P163" s="134"/>
      <c r="Q163" s="152" t="s">
        <v>2019</v>
      </c>
      <c r="R163" s="140" t="s">
        <v>2029</v>
      </c>
      <c r="S163" s="140" t="s">
        <v>2030</v>
      </c>
      <c r="T163" s="140" t="s">
        <v>2031</v>
      </c>
      <c r="U163" s="140" t="s">
        <v>1847</v>
      </c>
      <c r="V163" s="186" t="s">
        <v>2032</v>
      </c>
      <c r="W163" s="138" t="s">
        <v>2033</v>
      </c>
      <c r="X163" s="144" t="s">
        <v>246</v>
      </c>
      <c r="AA163" s="145">
        <f>IF(OR(J163="Fail",ISBLANK(J163)),INDEX('Issue Code Table'!C:C,MATCH(N:N,'Issue Code Table'!A:A,0)),IF(M163="Critical",6,IF(M163="Significant",5,IF(M163="Moderate",3,2))))</f>
        <v>5</v>
      </c>
    </row>
    <row r="164" spans="1:27" ht="128.25" customHeight="1" x14ac:dyDescent="0.25">
      <c r="A164" s="256" t="s">
        <v>2034</v>
      </c>
      <c r="B164" s="148" t="s">
        <v>824</v>
      </c>
      <c r="C164" s="148" t="s">
        <v>825</v>
      </c>
      <c r="D164" s="138" t="s">
        <v>216</v>
      </c>
      <c r="E164" s="140" t="s">
        <v>2035</v>
      </c>
      <c r="F164" s="140" t="s">
        <v>2036</v>
      </c>
      <c r="G164" s="140" t="s">
        <v>219</v>
      </c>
      <c r="H164" s="140" t="s">
        <v>2037</v>
      </c>
      <c r="I164" s="140"/>
      <c r="J164" s="290"/>
      <c r="K164" s="163" t="s">
        <v>2038</v>
      </c>
      <c r="L164" s="141"/>
      <c r="M164" s="164" t="s">
        <v>182</v>
      </c>
      <c r="N164" s="164" t="s">
        <v>831</v>
      </c>
      <c r="O164" s="165" t="s">
        <v>832</v>
      </c>
      <c r="P164" s="134"/>
      <c r="Q164" s="152" t="s">
        <v>2019</v>
      </c>
      <c r="R164" s="140" t="s">
        <v>2039</v>
      </c>
      <c r="S164" s="140" t="s">
        <v>1845</v>
      </c>
      <c r="T164" s="140" t="s">
        <v>2040</v>
      </c>
      <c r="U164" s="140" t="s">
        <v>1847</v>
      </c>
      <c r="V164" s="186" t="s">
        <v>2041</v>
      </c>
      <c r="W164" s="140" t="s">
        <v>2042</v>
      </c>
      <c r="X164" s="144" t="s">
        <v>246</v>
      </c>
      <c r="AA164" s="145">
        <f>IF(OR(J164="Fail",ISBLANK(J164)),INDEX('Issue Code Table'!C:C,MATCH(N:N,'Issue Code Table'!A:A,0)),IF(M164="Critical",6,IF(M164="Significant",5,IF(M164="Moderate",3,2))))</f>
        <v>5</v>
      </c>
    </row>
    <row r="165" spans="1:27" ht="128.25" customHeight="1" x14ac:dyDescent="0.25">
      <c r="A165" s="256" t="s">
        <v>2043</v>
      </c>
      <c r="B165" s="148" t="s">
        <v>1637</v>
      </c>
      <c r="C165" s="148" t="s">
        <v>1638</v>
      </c>
      <c r="D165" s="140" t="s">
        <v>216</v>
      </c>
      <c r="E165" s="140" t="s">
        <v>2044</v>
      </c>
      <c r="F165" s="140" t="s">
        <v>2045</v>
      </c>
      <c r="G165" s="140" t="s">
        <v>219</v>
      </c>
      <c r="H165" s="140" t="s">
        <v>2046</v>
      </c>
      <c r="I165" s="140"/>
      <c r="J165" s="290"/>
      <c r="K165" s="149" t="s">
        <v>2047</v>
      </c>
      <c r="L165" s="141"/>
      <c r="M165" s="150" t="s">
        <v>222</v>
      </c>
      <c r="N165" s="150" t="s">
        <v>1855</v>
      </c>
      <c r="O165" s="158" t="s">
        <v>1856</v>
      </c>
      <c r="P165" s="134"/>
      <c r="Q165" s="152" t="s">
        <v>2019</v>
      </c>
      <c r="R165" s="140" t="s">
        <v>2048</v>
      </c>
      <c r="S165" s="140" t="s">
        <v>1845</v>
      </c>
      <c r="T165" s="140" t="s">
        <v>2049</v>
      </c>
      <c r="U165" s="140" t="s">
        <v>1847</v>
      </c>
      <c r="V165" s="186" t="s">
        <v>2050</v>
      </c>
      <c r="W165" s="138" t="s">
        <v>2051</v>
      </c>
      <c r="X165" s="144"/>
      <c r="AA165" s="145">
        <f>IF(OR(J165="Fail",ISBLANK(J165)),INDEX('Issue Code Table'!C:C,MATCH(N:N,'Issue Code Table'!A:A,0)),IF(M165="Critical",6,IF(M165="Significant",5,IF(M165="Moderate",3,2))))</f>
        <v>4</v>
      </c>
    </row>
    <row r="166" spans="1:27" ht="128.25" customHeight="1" x14ac:dyDescent="0.25">
      <c r="A166" s="256" t="s">
        <v>2052</v>
      </c>
      <c r="B166" s="138" t="s">
        <v>1637</v>
      </c>
      <c r="C166" s="138" t="s">
        <v>1638</v>
      </c>
      <c r="D166" s="140" t="s">
        <v>216</v>
      </c>
      <c r="E166" s="140" t="s">
        <v>2053</v>
      </c>
      <c r="F166" s="140" t="s">
        <v>2054</v>
      </c>
      <c r="G166" s="140" t="s">
        <v>219</v>
      </c>
      <c r="H166" s="140" t="s">
        <v>2055</v>
      </c>
      <c r="I166" s="140"/>
      <c r="J166" s="290"/>
      <c r="K166" s="149" t="s">
        <v>2056</v>
      </c>
      <c r="L166" s="141"/>
      <c r="M166" s="150" t="s">
        <v>222</v>
      </c>
      <c r="N166" s="150" t="s">
        <v>831</v>
      </c>
      <c r="O166" s="158" t="s">
        <v>832</v>
      </c>
      <c r="P166" s="166"/>
      <c r="Q166" s="154" t="s">
        <v>2019</v>
      </c>
      <c r="R166" s="154" t="s">
        <v>2057</v>
      </c>
      <c r="S166" s="140" t="s">
        <v>1845</v>
      </c>
      <c r="T166" s="140" t="s">
        <v>2058</v>
      </c>
      <c r="U166" s="140" t="s">
        <v>1847</v>
      </c>
      <c r="V166" s="186" t="s">
        <v>2059</v>
      </c>
      <c r="W166" s="138" t="s">
        <v>2060</v>
      </c>
      <c r="X166" s="144"/>
      <c r="AA166" s="145">
        <f>IF(OR(J166="Fail",ISBLANK(J166)),INDEX('Issue Code Table'!C:C,MATCH(N:N,'Issue Code Table'!A:A,0)),IF(M166="Critical",6,IF(M166="Significant",5,IF(M166="Moderate",3,2))))</f>
        <v>5</v>
      </c>
    </row>
    <row r="167" spans="1:27" ht="128.25" customHeight="1" x14ac:dyDescent="0.25">
      <c r="A167" s="256" t="s">
        <v>2061</v>
      </c>
      <c r="B167" s="148" t="s">
        <v>214</v>
      </c>
      <c r="C167" s="148" t="s">
        <v>215</v>
      </c>
      <c r="D167" s="148" t="s">
        <v>216</v>
      </c>
      <c r="E167" s="140" t="s">
        <v>2062</v>
      </c>
      <c r="F167" s="140" t="s">
        <v>2063</v>
      </c>
      <c r="G167" s="140" t="s">
        <v>2064</v>
      </c>
      <c r="H167" s="138" t="s">
        <v>2065</v>
      </c>
      <c r="I167" s="140"/>
      <c r="J167" s="290"/>
      <c r="K167" s="138" t="s">
        <v>2066</v>
      </c>
      <c r="L167" s="141"/>
      <c r="M167" s="162" t="s">
        <v>222</v>
      </c>
      <c r="N167" s="162" t="s">
        <v>769</v>
      </c>
      <c r="O167" s="162" t="s">
        <v>770</v>
      </c>
      <c r="P167" s="134"/>
      <c r="Q167" s="152" t="s">
        <v>2067</v>
      </c>
      <c r="R167" s="140" t="s">
        <v>2068</v>
      </c>
      <c r="S167" s="140" t="s">
        <v>2069</v>
      </c>
      <c r="T167" s="140" t="s">
        <v>2070</v>
      </c>
      <c r="U167" s="140" t="s">
        <v>2071</v>
      </c>
      <c r="V167" s="186"/>
      <c r="W167" s="138" t="s">
        <v>2072</v>
      </c>
      <c r="X167" s="144"/>
      <c r="AA167" s="145">
        <f>IF(OR(J167="Fail",ISBLANK(J167)),INDEX('Issue Code Table'!C:C,MATCH(N:N,'Issue Code Table'!A:A,0)),IF(M167="Critical",6,IF(M167="Significant",5,IF(M167="Moderate",3,2))))</f>
        <v>4</v>
      </c>
    </row>
    <row r="168" spans="1:27" ht="128.25" customHeight="1" x14ac:dyDescent="0.25">
      <c r="A168" s="256" t="s">
        <v>2073</v>
      </c>
      <c r="B168" s="148" t="s">
        <v>371</v>
      </c>
      <c r="C168" s="148" t="s">
        <v>372</v>
      </c>
      <c r="D168" s="167" t="s">
        <v>216</v>
      </c>
      <c r="E168" s="140" t="s">
        <v>2074</v>
      </c>
      <c r="F168" s="140" t="s">
        <v>2075</v>
      </c>
      <c r="G168" s="140" t="s">
        <v>2076</v>
      </c>
      <c r="H168" s="138" t="s">
        <v>2077</v>
      </c>
      <c r="I168" s="140"/>
      <c r="J168" s="290"/>
      <c r="K168" s="138" t="s">
        <v>2078</v>
      </c>
      <c r="L168" s="141"/>
      <c r="M168" s="162" t="s">
        <v>182</v>
      </c>
      <c r="N168" s="162" t="s">
        <v>238</v>
      </c>
      <c r="O168" s="162" t="s">
        <v>239</v>
      </c>
      <c r="P168" s="134"/>
      <c r="Q168" s="152" t="s">
        <v>2067</v>
      </c>
      <c r="R168" s="140" t="s">
        <v>2079</v>
      </c>
      <c r="S168" s="140" t="s">
        <v>2069</v>
      </c>
      <c r="T168" s="140" t="s">
        <v>2080</v>
      </c>
      <c r="U168" s="140" t="s">
        <v>2081</v>
      </c>
      <c r="V168" s="186"/>
      <c r="W168" s="138" t="s">
        <v>2082</v>
      </c>
      <c r="X168" s="144" t="s">
        <v>246</v>
      </c>
      <c r="AA168" s="145">
        <f>IF(OR(J168="Fail",ISBLANK(J168)),INDEX('Issue Code Table'!C:C,MATCH(N:N,'Issue Code Table'!A:A,0)),IF(M168="Critical",6,IF(M168="Significant",5,IF(M168="Moderate",3,2))))</f>
        <v>5</v>
      </c>
    </row>
    <row r="169" spans="1:27" ht="128.25" customHeight="1" x14ac:dyDescent="0.25">
      <c r="A169" s="256" t="s">
        <v>2083</v>
      </c>
      <c r="B169" s="148" t="s">
        <v>371</v>
      </c>
      <c r="C169" s="148" t="s">
        <v>372</v>
      </c>
      <c r="D169" s="148" t="s">
        <v>216</v>
      </c>
      <c r="E169" s="140" t="s">
        <v>2084</v>
      </c>
      <c r="F169" s="140" t="s">
        <v>2085</v>
      </c>
      <c r="G169" s="140" t="s">
        <v>2086</v>
      </c>
      <c r="H169" s="140" t="s">
        <v>2087</v>
      </c>
      <c r="I169" s="140"/>
      <c r="J169" s="290"/>
      <c r="K169" s="149" t="s">
        <v>2088</v>
      </c>
      <c r="L169" s="141"/>
      <c r="M169" s="162" t="s">
        <v>182</v>
      </c>
      <c r="N169" s="162" t="s">
        <v>350</v>
      </c>
      <c r="O169" s="162" t="s">
        <v>351</v>
      </c>
      <c r="P169" s="134"/>
      <c r="Q169" s="152" t="s">
        <v>2067</v>
      </c>
      <c r="R169" s="140" t="s">
        <v>2089</v>
      </c>
      <c r="S169" s="140" t="s">
        <v>2069</v>
      </c>
      <c r="T169" s="140" t="s">
        <v>2090</v>
      </c>
      <c r="U169" s="140" t="s">
        <v>2091</v>
      </c>
      <c r="V169" s="186"/>
      <c r="W169" s="138" t="s">
        <v>2092</v>
      </c>
      <c r="X169" s="144" t="s">
        <v>246</v>
      </c>
      <c r="AA169" s="145">
        <f>IF(OR(J169="Fail",ISBLANK(J169)),INDEX('Issue Code Table'!C:C,MATCH(N:N,'Issue Code Table'!A:A,0)),IF(M169="Critical",6,IF(M169="Significant",5,IF(M169="Moderate",3,2))))</f>
        <v>5</v>
      </c>
    </row>
    <row r="170" spans="1:27" ht="128.25" customHeight="1" x14ac:dyDescent="0.25">
      <c r="A170" s="256" t="s">
        <v>2093</v>
      </c>
      <c r="B170" s="148" t="s">
        <v>214</v>
      </c>
      <c r="C170" s="148" t="s">
        <v>215</v>
      </c>
      <c r="D170" s="148" t="s">
        <v>216</v>
      </c>
      <c r="E170" s="140" t="s">
        <v>2094</v>
      </c>
      <c r="F170" s="140" t="s">
        <v>2095</v>
      </c>
      <c r="G170" s="140" t="s">
        <v>2096</v>
      </c>
      <c r="H170" s="138" t="s">
        <v>2097</v>
      </c>
      <c r="I170" s="140"/>
      <c r="J170" s="290"/>
      <c r="K170" s="138" t="s">
        <v>2098</v>
      </c>
      <c r="L170" s="141"/>
      <c r="M170" s="142" t="s">
        <v>182</v>
      </c>
      <c r="N170" s="142" t="s">
        <v>279</v>
      </c>
      <c r="O170" s="168" t="s">
        <v>280</v>
      </c>
      <c r="P170" s="134"/>
      <c r="Q170" s="152" t="s">
        <v>2067</v>
      </c>
      <c r="R170" s="140" t="s">
        <v>2099</v>
      </c>
      <c r="S170" s="140" t="s">
        <v>2069</v>
      </c>
      <c r="T170" s="140" t="s">
        <v>2100</v>
      </c>
      <c r="U170" s="140" t="s">
        <v>2101</v>
      </c>
      <c r="V170" s="186"/>
      <c r="W170" s="138" t="s">
        <v>2102</v>
      </c>
      <c r="X170" s="144" t="s">
        <v>246</v>
      </c>
      <c r="AA170" s="145">
        <f>IF(OR(J170="Fail",ISBLANK(J170)),INDEX('Issue Code Table'!C:C,MATCH(N:N,'Issue Code Table'!A:A,0)),IF(M170="Critical",6,IF(M170="Significant",5,IF(M170="Moderate",3,2))))</f>
        <v>4</v>
      </c>
    </row>
    <row r="171" spans="1:27" ht="128.25" customHeight="1" x14ac:dyDescent="0.25">
      <c r="A171" s="256" t="s">
        <v>2103</v>
      </c>
      <c r="B171" s="148" t="s">
        <v>214</v>
      </c>
      <c r="C171" s="148" t="s">
        <v>215</v>
      </c>
      <c r="D171" s="148" t="s">
        <v>216</v>
      </c>
      <c r="E171" s="140" t="s">
        <v>2104</v>
      </c>
      <c r="F171" s="140" t="s">
        <v>2105</v>
      </c>
      <c r="G171" s="140" t="s">
        <v>2106</v>
      </c>
      <c r="H171" s="138" t="s">
        <v>2107</v>
      </c>
      <c r="I171" s="140"/>
      <c r="J171" s="290"/>
      <c r="K171" s="138" t="s">
        <v>2108</v>
      </c>
      <c r="L171" s="188" t="s">
        <v>2109</v>
      </c>
      <c r="M171" s="142" t="s">
        <v>182</v>
      </c>
      <c r="N171" s="142" t="s">
        <v>266</v>
      </c>
      <c r="O171" s="168" t="s">
        <v>267</v>
      </c>
      <c r="P171" s="134"/>
      <c r="Q171" s="152" t="s">
        <v>2067</v>
      </c>
      <c r="R171" s="140" t="s">
        <v>2110</v>
      </c>
      <c r="S171" s="140" t="s">
        <v>2069</v>
      </c>
      <c r="T171" s="140" t="s">
        <v>2111</v>
      </c>
      <c r="U171" s="140" t="s">
        <v>2112</v>
      </c>
      <c r="V171" s="186"/>
      <c r="W171" s="138" t="s">
        <v>2113</v>
      </c>
      <c r="X171" s="144" t="s">
        <v>246</v>
      </c>
      <c r="AA171" s="145">
        <f>IF(OR(J171="Fail",ISBLANK(J171)),INDEX('Issue Code Table'!C:C,MATCH(N:N,'Issue Code Table'!A:A,0)),IF(M171="Critical",6,IF(M171="Significant",5,IF(M171="Moderate",3,2))))</f>
        <v>6</v>
      </c>
    </row>
    <row r="172" spans="1:27" ht="128.25" customHeight="1" x14ac:dyDescent="0.25">
      <c r="A172" s="256" t="s">
        <v>2114</v>
      </c>
      <c r="B172" s="148" t="s">
        <v>214</v>
      </c>
      <c r="C172" s="148" t="s">
        <v>215</v>
      </c>
      <c r="D172" s="148" t="s">
        <v>216</v>
      </c>
      <c r="E172" s="140" t="s">
        <v>2115</v>
      </c>
      <c r="F172" s="140" t="s">
        <v>2116</v>
      </c>
      <c r="G172" s="140" t="s">
        <v>2117</v>
      </c>
      <c r="H172" s="138" t="s">
        <v>2118</v>
      </c>
      <c r="I172" s="140"/>
      <c r="J172" s="290"/>
      <c r="K172" s="138" t="s">
        <v>2119</v>
      </c>
      <c r="L172" s="141"/>
      <c r="M172" s="162" t="s">
        <v>182</v>
      </c>
      <c r="N172" s="162" t="s">
        <v>238</v>
      </c>
      <c r="O172" s="162" t="s">
        <v>239</v>
      </c>
      <c r="P172" s="134"/>
      <c r="Q172" s="152" t="s">
        <v>2067</v>
      </c>
      <c r="R172" s="140" t="s">
        <v>2120</v>
      </c>
      <c r="S172" s="140" t="s">
        <v>2069</v>
      </c>
      <c r="T172" s="140" t="s">
        <v>2121</v>
      </c>
      <c r="U172" s="140" t="s">
        <v>2122</v>
      </c>
      <c r="V172" s="186"/>
      <c r="W172" s="138" t="s">
        <v>2123</v>
      </c>
      <c r="X172" s="144" t="s">
        <v>246</v>
      </c>
      <c r="AA172" s="145">
        <f>IF(OR(J172="Fail",ISBLANK(J172)),INDEX('Issue Code Table'!C:C,MATCH(N:N,'Issue Code Table'!A:A,0)),IF(M172="Critical",6,IF(M172="Significant",5,IF(M172="Moderate",3,2))))</f>
        <v>5</v>
      </c>
    </row>
    <row r="173" spans="1:27" ht="128.25" customHeight="1" x14ac:dyDescent="0.25">
      <c r="A173" s="256" t="s">
        <v>2124</v>
      </c>
      <c r="B173" s="148" t="s">
        <v>1290</v>
      </c>
      <c r="C173" s="148" t="s">
        <v>1291</v>
      </c>
      <c r="D173" s="140" t="s">
        <v>216</v>
      </c>
      <c r="E173" s="140" t="s">
        <v>2125</v>
      </c>
      <c r="F173" s="140" t="s">
        <v>2126</v>
      </c>
      <c r="G173" s="140" t="s">
        <v>2127</v>
      </c>
      <c r="H173" s="138" t="s">
        <v>2128</v>
      </c>
      <c r="I173" s="140"/>
      <c r="J173" s="290"/>
      <c r="K173" s="138" t="s">
        <v>2129</v>
      </c>
      <c r="L173" s="141"/>
      <c r="M173" s="162" t="s">
        <v>182</v>
      </c>
      <c r="N173" s="162" t="s">
        <v>350</v>
      </c>
      <c r="O173" s="162" t="s">
        <v>351</v>
      </c>
      <c r="P173" s="134"/>
      <c r="Q173" s="152" t="s">
        <v>2130</v>
      </c>
      <c r="R173" s="140" t="s">
        <v>2131</v>
      </c>
      <c r="S173" s="140" t="s">
        <v>2132</v>
      </c>
      <c r="T173" s="140" t="s">
        <v>2133</v>
      </c>
      <c r="U173" s="140" t="s">
        <v>356</v>
      </c>
      <c r="V173" s="186" t="s">
        <v>2134</v>
      </c>
      <c r="W173" s="138" t="s">
        <v>2135</v>
      </c>
      <c r="X173" s="144" t="s">
        <v>246</v>
      </c>
      <c r="AA173" s="145">
        <f>IF(OR(J173="Fail",ISBLANK(J173)),INDEX('Issue Code Table'!C:C,MATCH(N:N,'Issue Code Table'!A:A,0)),IF(M173="Critical",6,IF(M173="Significant",5,IF(M173="Moderate",3,2))))</f>
        <v>5</v>
      </c>
    </row>
    <row r="174" spans="1:27" ht="128.25" customHeight="1" x14ac:dyDescent="0.25">
      <c r="A174" s="256" t="s">
        <v>2136</v>
      </c>
      <c r="B174" s="148" t="s">
        <v>1290</v>
      </c>
      <c r="C174" s="148" t="s">
        <v>1291</v>
      </c>
      <c r="D174" s="140" t="s">
        <v>216</v>
      </c>
      <c r="E174" s="138" t="s">
        <v>2137</v>
      </c>
      <c r="F174" s="186" t="s">
        <v>2138</v>
      </c>
      <c r="G174" s="186" t="s">
        <v>2139</v>
      </c>
      <c r="H174" s="138" t="s">
        <v>2140</v>
      </c>
      <c r="I174" s="140"/>
      <c r="J174" s="290"/>
      <c r="K174" s="138" t="s">
        <v>2141</v>
      </c>
      <c r="L174" s="141"/>
      <c r="M174" s="142" t="s">
        <v>222</v>
      </c>
      <c r="N174" s="142" t="s">
        <v>2142</v>
      </c>
      <c r="O174" s="168" t="s">
        <v>2143</v>
      </c>
      <c r="P174" s="134"/>
      <c r="Q174" s="152" t="s">
        <v>2130</v>
      </c>
      <c r="R174" s="140" t="s">
        <v>2144</v>
      </c>
      <c r="S174" s="186" t="s">
        <v>2145</v>
      </c>
      <c r="T174" s="186" t="s">
        <v>2146</v>
      </c>
      <c r="U174" s="186" t="s">
        <v>2147</v>
      </c>
      <c r="V174" s="186"/>
      <c r="W174" s="138" t="s">
        <v>2148</v>
      </c>
      <c r="X174" s="144"/>
      <c r="AA174" s="145">
        <f>IF(OR(J174="Fail",ISBLANK(J174)),INDEX('Issue Code Table'!C:C,MATCH(N:N,'Issue Code Table'!A:A,0)),IF(M174="Critical",6,IF(M174="Significant",5,IF(M174="Moderate",3,2))))</f>
        <v>5</v>
      </c>
    </row>
    <row r="175" spans="1:27" ht="128.25" customHeight="1" x14ac:dyDescent="0.25">
      <c r="A175" s="256" t="s">
        <v>2149</v>
      </c>
      <c r="B175" s="148" t="s">
        <v>344</v>
      </c>
      <c r="C175" s="148" t="s">
        <v>345</v>
      </c>
      <c r="D175" s="167" t="s">
        <v>216</v>
      </c>
      <c r="E175" s="140" t="s">
        <v>2150</v>
      </c>
      <c r="F175" s="140" t="s">
        <v>2151</v>
      </c>
      <c r="G175" s="140" t="s">
        <v>2152</v>
      </c>
      <c r="H175" s="138" t="s">
        <v>2153</v>
      </c>
      <c r="I175" s="140"/>
      <c r="J175" s="290"/>
      <c r="K175" s="138" t="s">
        <v>2154</v>
      </c>
      <c r="L175" s="141"/>
      <c r="M175" s="142" t="s">
        <v>222</v>
      </c>
      <c r="N175" s="142" t="s">
        <v>2142</v>
      </c>
      <c r="O175" s="168" t="s">
        <v>2143</v>
      </c>
      <c r="P175" s="134"/>
      <c r="Q175" s="152" t="s">
        <v>2130</v>
      </c>
      <c r="R175" s="140" t="s">
        <v>2155</v>
      </c>
      <c r="S175" s="140" t="s">
        <v>2145</v>
      </c>
      <c r="T175" s="140" t="s">
        <v>2156</v>
      </c>
      <c r="U175" s="140" t="s">
        <v>2157</v>
      </c>
      <c r="V175" s="186"/>
      <c r="W175" s="138" t="s">
        <v>2158</v>
      </c>
      <c r="X175" s="144"/>
      <c r="AA175" s="145">
        <f>IF(OR(J175="Fail",ISBLANK(J175)),INDEX('Issue Code Table'!C:C,MATCH(N:N,'Issue Code Table'!A:A,0)),IF(M175="Critical",6,IF(M175="Significant",5,IF(M175="Moderate",3,2))))</f>
        <v>5</v>
      </c>
    </row>
    <row r="176" spans="1:27" ht="128.25" customHeight="1" x14ac:dyDescent="0.25">
      <c r="A176" s="256" t="s">
        <v>2159</v>
      </c>
      <c r="B176" s="148" t="s">
        <v>344</v>
      </c>
      <c r="C176" s="148" t="s">
        <v>345</v>
      </c>
      <c r="D176" s="167" t="s">
        <v>216</v>
      </c>
      <c r="E176" s="140" t="s">
        <v>2160</v>
      </c>
      <c r="F176" s="140" t="s">
        <v>2161</v>
      </c>
      <c r="G176" s="140" t="s">
        <v>2162</v>
      </c>
      <c r="H176" s="167" t="s">
        <v>2163</v>
      </c>
      <c r="I176" s="140"/>
      <c r="J176" s="290"/>
      <c r="K176" s="138" t="s">
        <v>2164</v>
      </c>
      <c r="L176" s="141"/>
      <c r="M176" s="142" t="s">
        <v>222</v>
      </c>
      <c r="N176" s="142" t="s">
        <v>2142</v>
      </c>
      <c r="O176" s="168" t="s">
        <v>2143</v>
      </c>
      <c r="P176" s="134"/>
      <c r="Q176" s="152" t="s">
        <v>2130</v>
      </c>
      <c r="R176" s="140" t="s">
        <v>2165</v>
      </c>
      <c r="S176" s="140" t="s">
        <v>2145</v>
      </c>
      <c r="T176" s="140" t="s">
        <v>2166</v>
      </c>
      <c r="U176" s="140" t="s">
        <v>2157</v>
      </c>
      <c r="V176" s="186"/>
      <c r="W176" s="138" t="s">
        <v>2167</v>
      </c>
      <c r="X176" s="144"/>
      <c r="AA176" s="145">
        <f>IF(OR(J176="Fail",ISBLANK(J176)),INDEX('Issue Code Table'!C:C,MATCH(N:N,'Issue Code Table'!A:A,0)),IF(M176="Critical",6,IF(M176="Significant",5,IF(M176="Moderate",3,2))))</f>
        <v>5</v>
      </c>
    </row>
    <row r="177" spans="1:27" ht="128.25" customHeight="1" x14ac:dyDescent="0.25">
      <c r="A177" s="256" t="s">
        <v>2168</v>
      </c>
      <c r="B177" s="148" t="s">
        <v>214</v>
      </c>
      <c r="C177" s="148" t="s">
        <v>215</v>
      </c>
      <c r="D177" s="167" t="s">
        <v>216</v>
      </c>
      <c r="E177" s="140" t="s">
        <v>2169</v>
      </c>
      <c r="F177" s="140" t="s">
        <v>2170</v>
      </c>
      <c r="G177" s="140" t="s">
        <v>2171</v>
      </c>
      <c r="H177" s="167" t="s">
        <v>2172</v>
      </c>
      <c r="I177" s="140"/>
      <c r="J177" s="290"/>
      <c r="K177" s="138" t="s">
        <v>2173</v>
      </c>
      <c r="L177" s="141"/>
      <c r="M177" s="142" t="s">
        <v>222</v>
      </c>
      <c r="N177" s="142" t="s">
        <v>2142</v>
      </c>
      <c r="O177" s="168" t="s">
        <v>2143</v>
      </c>
      <c r="P177" s="134"/>
      <c r="Q177" s="152" t="s">
        <v>2130</v>
      </c>
      <c r="R177" s="140" t="s">
        <v>2174</v>
      </c>
      <c r="S177" s="140" t="s">
        <v>2175</v>
      </c>
      <c r="T177" s="140" t="s">
        <v>2176</v>
      </c>
      <c r="U177" s="140" t="s">
        <v>2177</v>
      </c>
      <c r="V177" s="186"/>
      <c r="W177" s="138" t="s">
        <v>2178</v>
      </c>
      <c r="X177" s="144"/>
      <c r="AA177" s="145">
        <f>IF(OR(J177="Fail",ISBLANK(J177)),INDEX('Issue Code Table'!C:C,MATCH(N:N,'Issue Code Table'!A:A,0)),IF(M177="Critical",6,IF(M177="Significant",5,IF(M177="Moderate",3,2))))</f>
        <v>5</v>
      </c>
    </row>
    <row r="178" spans="1:27" ht="128.25" customHeight="1" x14ac:dyDescent="0.25">
      <c r="A178" s="256" t="s">
        <v>2179</v>
      </c>
      <c r="B178" s="148" t="s">
        <v>214</v>
      </c>
      <c r="C178" s="148" t="s">
        <v>215</v>
      </c>
      <c r="D178" s="140" t="s">
        <v>216</v>
      </c>
      <c r="E178" s="140" t="s">
        <v>2180</v>
      </c>
      <c r="F178" s="140" t="s">
        <v>2181</v>
      </c>
      <c r="G178" s="140" t="s">
        <v>2182</v>
      </c>
      <c r="H178" s="140" t="s">
        <v>2183</v>
      </c>
      <c r="I178" s="140"/>
      <c r="J178" s="290"/>
      <c r="K178" s="149" t="s">
        <v>2184</v>
      </c>
      <c r="L178" s="141"/>
      <c r="M178" s="150" t="s">
        <v>182</v>
      </c>
      <c r="N178" s="150" t="s">
        <v>2185</v>
      </c>
      <c r="O178" s="158" t="s">
        <v>2186</v>
      </c>
      <c r="P178" s="134"/>
      <c r="Q178" s="152" t="s">
        <v>2130</v>
      </c>
      <c r="R178" s="140" t="s">
        <v>2187</v>
      </c>
      <c r="S178" s="140" t="s">
        <v>2188</v>
      </c>
      <c r="T178" s="140" t="s">
        <v>2189</v>
      </c>
      <c r="U178" s="140" t="s">
        <v>2190</v>
      </c>
      <c r="V178" s="186" t="s">
        <v>2191</v>
      </c>
      <c r="W178" s="191" t="s">
        <v>2192</v>
      </c>
      <c r="X178" s="144" t="s">
        <v>246</v>
      </c>
      <c r="AA178" s="145">
        <f>IF(OR(J178="Fail",ISBLANK(J178)),INDEX('Issue Code Table'!C:C,MATCH(N:N,'Issue Code Table'!A:A,0)),IF(M178="Critical",6,IF(M178="Significant",5,IF(M178="Moderate",3,2))))</f>
        <v>6</v>
      </c>
    </row>
    <row r="179" spans="1:27" ht="128.25" customHeight="1" x14ac:dyDescent="0.25">
      <c r="A179" s="256" t="s">
        <v>2193</v>
      </c>
      <c r="B179" s="148" t="s">
        <v>1290</v>
      </c>
      <c r="C179" s="148" t="s">
        <v>1291</v>
      </c>
      <c r="D179" s="140" t="s">
        <v>216</v>
      </c>
      <c r="E179" s="140" t="s">
        <v>2194</v>
      </c>
      <c r="F179" s="140" t="s">
        <v>2195</v>
      </c>
      <c r="G179" s="140" t="s">
        <v>2196</v>
      </c>
      <c r="H179" s="138" t="s">
        <v>2197</v>
      </c>
      <c r="I179" s="140"/>
      <c r="J179" s="290"/>
      <c r="K179" s="140" t="s">
        <v>2198</v>
      </c>
      <c r="L179" s="141"/>
      <c r="M179" s="151" t="s">
        <v>182</v>
      </c>
      <c r="N179" s="151" t="s">
        <v>794</v>
      </c>
      <c r="O179" s="140" t="s">
        <v>2199</v>
      </c>
      <c r="P179" s="134"/>
      <c r="Q179" s="152" t="s">
        <v>2200</v>
      </c>
      <c r="R179" s="140" t="s">
        <v>2201</v>
      </c>
      <c r="S179" s="140" t="s">
        <v>2202</v>
      </c>
      <c r="T179" s="140" t="s">
        <v>2203</v>
      </c>
      <c r="U179" s="140" t="s">
        <v>356</v>
      </c>
      <c r="V179" s="186" t="s">
        <v>2204</v>
      </c>
      <c r="W179" s="138" t="s">
        <v>2205</v>
      </c>
      <c r="X179" s="144" t="s">
        <v>246</v>
      </c>
      <c r="AA179" s="145">
        <f>IF(OR(J179="Fail",ISBLANK(J179)),INDEX('Issue Code Table'!C:C,MATCH(N:N,'Issue Code Table'!A:A,0)),IF(M179="Critical",6,IF(M179="Significant",5,IF(M179="Moderate",3,2))))</f>
        <v>5</v>
      </c>
    </row>
    <row r="180" spans="1:27" ht="128.25" customHeight="1" x14ac:dyDescent="0.25">
      <c r="A180" s="256" t="s">
        <v>2206</v>
      </c>
      <c r="B180" s="148" t="s">
        <v>1560</v>
      </c>
      <c r="C180" s="148" t="s">
        <v>1561</v>
      </c>
      <c r="D180" s="140" t="s">
        <v>216</v>
      </c>
      <c r="E180" s="140" t="s">
        <v>2207</v>
      </c>
      <c r="F180" s="140" t="s">
        <v>2208</v>
      </c>
      <c r="G180" s="140" t="s">
        <v>2209</v>
      </c>
      <c r="H180" s="138" t="s">
        <v>2210</v>
      </c>
      <c r="I180" s="140"/>
      <c r="J180" s="290"/>
      <c r="K180" s="140" t="s">
        <v>2211</v>
      </c>
      <c r="L180" s="141"/>
      <c r="M180" s="151" t="s">
        <v>182</v>
      </c>
      <c r="N180" s="151" t="s">
        <v>794</v>
      </c>
      <c r="O180" s="140" t="s">
        <v>795</v>
      </c>
      <c r="P180" s="134"/>
      <c r="Q180" s="152" t="s">
        <v>2200</v>
      </c>
      <c r="R180" s="140" t="s">
        <v>2212</v>
      </c>
      <c r="S180" s="140" t="s">
        <v>2213</v>
      </c>
      <c r="T180" s="140" t="s">
        <v>2214</v>
      </c>
      <c r="U180" s="140" t="s">
        <v>2215</v>
      </c>
      <c r="V180" s="186" t="s">
        <v>2216</v>
      </c>
      <c r="W180" s="138" t="s">
        <v>2217</v>
      </c>
      <c r="X180" s="144" t="s">
        <v>246</v>
      </c>
      <c r="AA180" s="145">
        <f>IF(OR(J180="Fail",ISBLANK(J180)),INDEX('Issue Code Table'!C:C,MATCH(N:N,'Issue Code Table'!A:A,0)),IF(M180="Critical",6,IF(M180="Significant",5,IF(M180="Moderate",3,2))))</f>
        <v>5</v>
      </c>
    </row>
    <row r="181" spans="1:27" ht="128.25" customHeight="1" x14ac:dyDescent="0.25">
      <c r="A181" s="256" t="s">
        <v>2218</v>
      </c>
      <c r="B181" s="148" t="s">
        <v>1560</v>
      </c>
      <c r="C181" s="148" t="s">
        <v>1561</v>
      </c>
      <c r="D181" s="140" t="s">
        <v>216</v>
      </c>
      <c r="E181" s="140" t="s">
        <v>2219</v>
      </c>
      <c r="F181" s="140" t="s">
        <v>2220</v>
      </c>
      <c r="G181" s="140" t="s">
        <v>2221</v>
      </c>
      <c r="H181" s="138" t="s">
        <v>2222</v>
      </c>
      <c r="I181" s="140"/>
      <c r="J181" s="290"/>
      <c r="K181" s="140" t="s">
        <v>2223</v>
      </c>
      <c r="L181" s="141"/>
      <c r="M181" s="151" t="s">
        <v>182</v>
      </c>
      <c r="N181" s="151" t="s">
        <v>794</v>
      </c>
      <c r="O181" s="140" t="s">
        <v>795</v>
      </c>
      <c r="P181" s="134"/>
      <c r="Q181" s="152" t="s">
        <v>2200</v>
      </c>
      <c r="R181" s="140" t="s">
        <v>2224</v>
      </c>
      <c r="S181" s="140" t="s">
        <v>2213</v>
      </c>
      <c r="T181" s="140" t="s">
        <v>2225</v>
      </c>
      <c r="U181" s="140" t="s">
        <v>2215</v>
      </c>
      <c r="V181" s="186" t="s">
        <v>2226</v>
      </c>
      <c r="W181" s="138" t="s">
        <v>2227</v>
      </c>
      <c r="X181" s="144" t="s">
        <v>246</v>
      </c>
      <c r="AA181" s="145">
        <f>IF(OR(J181="Fail",ISBLANK(J181)),INDEX('Issue Code Table'!C:C,MATCH(N:N,'Issue Code Table'!A:A,0)),IF(M181="Critical",6,IF(M181="Significant",5,IF(M181="Moderate",3,2))))</f>
        <v>5</v>
      </c>
    </row>
    <row r="182" spans="1:27" ht="128.25" customHeight="1" x14ac:dyDescent="0.25">
      <c r="A182" s="256" t="s">
        <v>2228</v>
      </c>
      <c r="B182" s="148" t="s">
        <v>1560</v>
      </c>
      <c r="C182" s="148" t="s">
        <v>1561</v>
      </c>
      <c r="D182" s="140" t="s">
        <v>216</v>
      </c>
      <c r="E182" s="140" t="s">
        <v>2229</v>
      </c>
      <c r="F182" s="140" t="s">
        <v>2230</v>
      </c>
      <c r="G182" s="140" t="s">
        <v>2231</v>
      </c>
      <c r="H182" s="138" t="s">
        <v>2232</v>
      </c>
      <c r="I182" s="140"/>
      <c r="J182" s="290"/>
      <c r="K182" s="140" t="s">
        <v>2233</v>
      </c>
      <c r="L182" s="141"/>
      <c r="M182" s="151" t="s">
        <v>182</v>
      </c>
      <c r="N182" s="151" t="s">
        <v>2142</v>
      </c>
      <c r="O182" s="140" t="s">
        <v>2143</v>
      </c>
      <c r="P182" s="134"/>
      <c r="Q182" s="152" t="s">
        <v>2200</v>
      </c>
      <c r="R182" s="140" t="s">
        <v>2234</v>
      </c>
      <c r="S182" s="140" t="s">
        <v>2235</v>
      </c>
      <c r="T182" s="140" t="s">
        <v>2236</v>
      </c>
      <c r="U182" s="140" t="s">
        <v>2237</v>
      </c>
      <c r="V182" s="186" t="s">
        <v>2238</v>
      </c>
      <c r="W182" s="138" t="s">
        <v>2239</v>
      </c>
      <c r="X182" s="144" t="s">
        <v>246</v>
      </c>
      <c r="AA182" s="145">
        <f>IF(OR(J182="Fail",ISBLANK(J182)),INDEX('Issue Code Table'!C:C,MATCH(N:N,'Issue Code Table'!A:A,0)),IF(M182="Critical",6,IF(M182="Significant",5,IF(M182="Moderate",3,2))))</f>
        <v>5</v>
      </c>
    </row>
    <row r="183" spans="1:27" ht="128.25" customHeight="1" x14ac:dyDescent="0.25">
      <c r="A183" s="256" t="s">
        <v>2240</v>
      </c>
      <c r="B183" s="148" t="s">
        <v>2241</v>
      </c>
      <c r="C183" s="148" t="s">
        <v>2242</v>
      </c>
      <c r="D183" s="140" t="s">
        <v>216</v>
      </c>
      <c r="E183" s="140" t="s">
        <v>2243</v>
      </c>
      <c r="F183" s="140" t="s">
        <v>2244</v>
      </c>
      <c r="G183" s="140" t="s">
        <v>2245</v>
      </c>
      <c r="H183" s="138" t="s">
        <v>2246</v>
      </c>
      <c r="I183" s="140"/>
      <c r="J183" s="290"/>
      <c r="K183" s="140" t="s">
        <v>2247</v>
      </c>
      <c r="L183" s="141"/>
      <c r="M183" s="151" t="s">
        <v>182</v>
      </c>
      <c r="N183" s="151" t="s">
        <v>2248</v>
      </c>
      <c r="O183" s="140" t="s">
        <v>2249</v>
      </c>
      <c r="P183" s="134"/>
      <c r="Q183" s="152" t="s">
        <v>2200</v>
      </c>
      <c r="R183" s="140" t="s">
        <v>2250</v>
      </c>
      <c r="S183" s="140" t="s">
        <v>2251</v>
      </c>
      <c r="T183" s="140" t="s">
        <v>2252</v>
      </c>
      <c r="U183" s="140" t="s">
        <v>356</v>
      </c>
      <c r="V183" s="186" t="s">
        <v>2253</v>
      </c>
      <c r="W183" s="138" t="s">
        <v>2254</v>
      </c>
      <c r="X183" s="144" t="s">
        <v>246</v>
      </c>
      <c r="AA183" s="145">
        <f>IF(OR(J183="Fail",ISBLANK(J183)),INDEX('Issue Code Table'!C:C,MATCH(N:N,'Issue Code Table'!A:A,0)),IF(M183="Critical",6,IF(M183="Significant",5,IF(M183="Moderate",3,2))))</f>
        <v>5</v>
      </c>
    </row>
    <row r="184" spans="1:27" ht="128.25" customHeight="1" x14ac:dyDescent="0.25">
      <c r="A184" s="256" t="s">
        <v>2255</v>
      </c>
      <c r="B184" s="148" t="s">
        <v>344</v>
      </c>
      <c r="C184" s="148" t="s">
        <v>345</v>
      </c>
      <c r="D184" s="140" t="s">
        <v>216</v>
      </c>
      <c r="E184" s="140" t="s">
        <v>2256</v>
      </c>
      <c r="F184" s="140" t="s">
        <v>2257</v>
      </c>
      <c r="G184" s="140" t="s">
        <v>2258</v>
      </c>
      <c r="H184" s="138" t="s">
        <v>2259</v>
      </c>
      <c r="I184" s="140"/>
      <c r="J184" s="290"/>
      <c r="K184" s="140" t="s">
        <v>2260</v>
      </c>
      <c r="L184" s="141"/>
      <c r="M184" s="151" t="s">
        <v>182</v>
      </c>
      <c r="N184" s="151" t="s">
        <v>2142</v>
      </c>
      <c r="O184" s="140" t="s">
        <v>2143</v>
      </c>
      <c r="P184" s="134"/>
      <c r="Q184" s="152" t="s">
        <v>2200</v>
      </c>
      <c r="R184" s="140" t="s">
        <v>2261</v>
      </c>
      <c r="S184" s="140" t="s">
        <v>2262</v>
      </c>
      <c r="T184" s="140" t="s">
        <v>2263</v>
      </c>
      <c r="U184" s="140" t="s">
        <v>356</v>
      </c>
      <c r="V184" s="186" t="s">
        <v>2264</v>
      </c>
      <c r="W184" s="138" t="s">
        <v>2265</v>
      </c>
      <c r="X184" s="144" t="s">
        <v>246</v>
      </c>
      <c r="AA184" s="145">
        <f>IF(OR(J184="Fail",ISBLANK(J184)),INDEX('Issue Code Table'!C:C,MATCH(N:N,'Issue Code Table'!A:A,0)),IF(M184="Critical",6,IF(M184="Significant",5,IF(M184="Moderate",3,2))))</f>
        <v>5</v>
      </c>
    </row>
    <row r="185" spans="1:27" ht="128.25" customHeight="1" x14ac:dyDescent="0.25">
      <c r="A185" s="256" t="s">
        <v>2266</v>
      </c>
      <c r="B185" s="140" t="s">
        <v>2267</v>
      </c>
      <c r="C185" s="140" t="s">
        <v>2268</v>
      </c>
      <c r="D185" s="140" t="s">
        <v>216</v>
      </c>
      <c r="E185" s="140" t="s">
        <v>2269</v>
      </c>
      <c r="F185" s="140" t="s">
        <v>2270</v>
      </c>
      <c r="G185" s="140" t="s">
        <v>2271</v>
      </c>
      <c r="H185" s="138" t="s">
        <v>2272</v>
      </c>
      <c r="I185" s="140"/>
      <c r="J185" s="290"/>
      <c r="K185" s="140" t="s">
        <v>2273</v>
      </c>
      <c r="L185" s="141"/>
      <c r="M185" s="151" t="s">
        <v>222</v>
      </c>
      <c r="N185" s="151" t="s">
        <v>794</v>
      </c>
      <c r="O185" s="140" t="s">
        <v>795</v>
      </c>
      <c r="P185" s="134"/>
      <c r="Q185" s="152" t="s">
        <v>2200</v>
      </c>
      <c r="R185" s="140" t="s">
        <v>2274</v>
      </c>
      <c r="S185" s="140" t="s">
        <v>2275</v>
      </c>
      <c r="T185" s="140" t="s">
        <v>2276</v>
      </c>
      <c r="U185" s="140" t="s">
        <v>2277</v>
      </c>
      <c r="V185" s="186" t="s">
        <v>2278</v>
      </c>
      <c r="W185" s="138" t="s">
        <v>2279</v>
      </c>
      <c r="X185" s="144"/>
      <c r="AA185" s="145">
        <f>IF(OR(J185="Fail",ISBLANK(J185)),INDEX('Issue Code Table'!C:C,MATCH(N:N,'Issue Code Table'!A:A,0)),IF(M185="Critical",6,IF(M185="Significant",5,IF(M185="Moderate",3,2))))</f>
        <v>5</v>
      </c>
    </row>
    <row r="186" spans="1:27" ht="128.25" customHeight="1" x14ac:dyDescent="0.25">
      <c r="A186" s="256" t="s">
        <v>2280</v>
      </c>
      <c r="B186" s="148" t="s">
        <v>1612</v>
      </c>
      <c r="C186" s="148" t="s">
        <v>1613</v>
      </c>
      <c r="D186" s="140" t="s">
        <v>216</v>
      </c>
      <c r="E186" s="140" t="s">
        <v>2281</v>
      </c>
      <c r="F186" s="140" t="s">
        <v>2282</v>
      </c>
      <c r="G186" s="140" t="s">
        <v>2283</v>
      </c>
      <c r="H186" s="138" t="s">
        <v>2284</v>
      </c>
      <c r="I186" s="140"/>
      <c r="J186" s="290"/>
      <c r="K186" s="140" t="s">
        <v>2285</v>
      </c>
      <c r="L186" s="141"/>
      <c r="M186" s="151" t="s">
        <v>308</v>
      </c>
      <c r="N186" s="151" t="s">
        <v>2286</v>
      </c>
      <c r="O186" s="140" t="s">
        <v>2287</v>
      </c>
      <c r="P186" s="134"/>
      <c r="Q186" s="152" t="s">
        <v>2200</v>
      </c>
      <c r="R186" s="140" t="s">
        <v>2288</v>
      </c>
      <c r="S186" s="140" t="s">
        <v>2289</v>
      </c>
      <c r="T186" s="140" t="s">
        <v>2290</v>
      </c>
      <c r="U186" s="140" t="s">
        <v>2291</v>
      </c>
      <c r="V186" s="186" t="s">
        <v>2292</v>
      </c>
      <c r="W186" s="138" t="s">
        <v>2293</v>
      </c>
      <c r="X186" s="144"/>
      <c r="AA186" s="145">
        <f>IF(OR(J186="Fail",ISBLANK(J186)),INDEX('Issue Code Table'!C:C,MATCH(N:N,'Issue Code Table'!A:A,0)),IF(M186="Critical",6,IF(M186="Significant",5,IF(M186="Moderate",3,2))))</f>
        <v>2</v>
      </c>
    </row>
    <row r="187" spans="1:27" ht="128.25" customHeight="1" x14ac:dyDescent="0.25">
      <c r="A187" s="256" t="s">
        <v>2294</v>
      </c>
      <c r="B187" s="148" t="s">
        <v>2241</v>
      </c>
      <c r="C187" s="148" t="s">
        <v>2242</v>
      </c>
      <c r="D187" s="148" t="s">
        <v>216</v>
      </c>
      <c r="E187" s="140" t="s">
        <v>2295</v>
      </c>
      <c r="F187" s="140" t="s">
        <v>2296</v>
      </c>
      <c r="G187" s="140" t="s">
        <v>2297</v>
      </c>
      <c r="H187" s="138" t="s">
        <v>2298</v>
      </c>
      <c r="I187" s="140"/>
      <c r="J187" s="290"/>
      <c r="K187" s="138" t="s">
        <v>2299</v>
      </c>
      <c r="L187" s="169"/>
      <c r="M187" s="162" t="s">
        <v>182</v>
      </c>
      <c r="N187" s="162" t="s">
        <v>794</v>
      </c>
      <c r="O187" s="162" t="s">
        <v>795</v>
      </c>
      <c r="P187" s="134"/>
      <c r="Q187" s="152" t="s">
        <v>2300</v>
      </c>
      <c r="R187" s="140" t="s">
        <v>2301</v>
      </c>
      <c r="S187" s="140" t="s">
        <v>2302</v>
      </c>
      <c r="T187" s="140" t="s">
        <v>2303</v>
      </c>
      <c r="U187" s="140" t="s">
        <v>2304</v>
      </c>
      <c r="V187" s="186"/>
      <c r="W187" s="138" t="s">
        <v>2305</v>
      </c>
      <c r="X187" s="144" t="s">
        <v>246</v>
      </c>
      <c r="AA187" s="145">
        <f>IF(OR(J187="Fail",ISBLANK(J187)),INDEX('Issue Code Table'!C:C,MATCH(N:N,'Issue Code Table'!A:A,0)),IF(M187="Critical",6,IF(M187="Significant",5,IF(M187="Moderate",3,2))))</f>
        <v>5</v>
      </c>
    </row>
    <row r="188" spans="1:27" ht="128.25" customHeight="1" x14ac:dyDescent="0.25">
      <c r="A188" s="256" t="s">
        <v>2306</v>
      </c>
      <c r="B188" s="148" t="s">
        <v>2241</v>
      </c>
      <c r="C188" s="148" t="s">
        <v>2242</v>
      </c>
      <c r="D188" s="148" t="s">
        <v>216</v>
      </c>
      <c r="E188" s="140" t="s">
        <v>2307</v>
      </c>
      <c r="F188" s="140" t="s">
        <v>2308</v>
      </c>
      <c r="G188" s="140" t="s">
        <v>2309</v>
      </c>
      <c r="H188" s="138" t="s">
        <v>2310</v>
      </c>
      <c r="I188" s="140"/>
      <c r="J188" s="290"/>
      <c r="K188" s="138" t="s">
        <v>2311</v>
      </c>
      <c r="L188" s="169"/>
      <c r="M188" s="162" t="s">
        <v>182</v>
      </c>
      <c r="N188" s="162" t="s">
        <v>794</v>
      </c>
      <c r="O188" s="162" t="s">
        <v>795</v>
      </c>
      <c r="P188" s="134"/>
      <c r="Q188" s="152" t="s">
        <v>2300</v>
      </c>
      <c r="R188" s="140" t="s">
        <v>2312</v>
      </c>
      <c r="S188" s="140" t="s">
        <v>2313</v>
      </c>
      <c r="T188" s="140" t="s">
        <v>2314</v>
      </c>
      <c r="U188" s="140" t="s">
        <v>2315</v>
      </c>
      <c r="V188" s="186" t="s">
        <v>2316</v>
      </c>
      <c r="W188" s="138" t="s">
        <v>2317</v>
      </c>
      <c r="X188" s="144" t="s">
        <v>246</v>
      </c>
      <c r="AA188" s="145">
        <f>IF(OR(J188="Fail",ISBLANK(J188)),INDEX('Issue Code Table'!C:C,MATCH(N:N,'Issue Code Table'!A:A,0)),IF(M188="Critical",6,IF(M188="Significant",5,IF(M188="Moderate",3,2))))</f>
        <v>5</v>
      </c>
    </row>
    <row r="189" spans="1:27" ht="128.25" customHeight="1" x14ac:dyDescent="0.25">
      <c r="A189" s="256" t="s">
        <v>2318</v>
      </c>
      <c r="B189" s="148" t="s">
        <v>2319</v>
      </c>
      <c r="C189" s="148" t="s">
        <v>2320</v>
      </c>
      <c r="D189" s="140" t="s">
        <v>216</v>
      </c>
      <c r="E189" s="140" t="s">
        <v>2321</v>
      </c>
      <c r="F189" s="140" t="s">
        <v>2322</v>
      </c>
      <c r="G189" s="140" t="s">
        <v>2323</v>
      </c>
      <c r="H189" s="138" t="s">
        <v>2324</v>
      </c>
      <c r="I189" s="140"/>
      <c r="J189" s="290"/>
      <c r="K189" s="140" t="s">
        <v>2325</v>
      </c>
      <c r="L189" s="141"/>
      <c r="M189" s="162" t="s">
        <v>222</v>
      </c>
      <c r="N189" s="162" t="s">
        <v>769</v>
      </c>
      <c r="O189" s="162" t="s">
        <v>770</v>
      </c>
      <c r="P189" s="134"/>
      <c r="Q189" s="152" t="s">
        <v>2326</v>
      </c>
      <c r="R189" s="140" t="s">
        <v>2327</v>
      </c>
      <c r="S189" s="140" t="s">
        <v>2328</v>
      </c>
      <c r="T189" s="140" t="s">
        <v>2329</v>
      </c>
      <c r="U189" s="140" t="s">
        <v>2330</v>
      </c>
      <c r="V189" s="186" t="s">
        <v>2331</v>
      </c>
      <c r="W189" s="138" t="s">
        <v>2332</v>
      </c>
      <c r="X189" s="144"/>
      <c r="AA189" s="145">
        <f>IF(OR(J189="Fail",ISBLANK(J189)),INDEX('Issue Code Table'!C:C,MATCH(N:N,'Issue Code Table'!A:A,0)),IF(M189="Critical",6,IF(M189="Significant",5,IF(M189="Moderate",3,2))))</f>
        <v>4</v>
      </c>
    </row>
    <row r="190" spans="1:27" ht="128.25" customHeight="1" x14ac:dyDescent="0.25">
      <c r="A190" s="256" t="s">
        <v>2333</v>
      </c>
      <c r="B190" s="148" t="s">
        <v>1290</v>
      </c>
      <c r="C190" s="148" t="s">
        <v>1291</v>
      </c>
      <c r="D190" s="140" t="s">
        <v>216</v>
      </c>
      <c r="E190" s="140" t="s">
        <v>2334</v>
      </c>
      <c r="F190" s="140" t="s">
        <v>2335</v>
      </c>
      <c r="G190" s="140" t="s">
        <v>2336</v>
      </c>
      <c r="H190" s="138" t="s">
        <v>2337</v>
      </c>
      <c r="I190" s="140"/>
      <c r="J190" s="290"/>
      <c r="K190" s="140" t="s">
        <v>2338</v>
      </c>
      <c r="L190" s="141"/>
      <c r="M190" s="151" t="s">
        <v>182</v>
      </c>
      <c r="N190" s="151" t="s">
        <v>350</v>
      </c>
      <c r="O190" s="140" t="s">
        <v>351</v>
      </c>
      <c r="P190" s="134"/>
      <c r="Q190" s="152" t="s">
        <v>2326</v>
      </c>
      <c r="R190" s="140" t="s">
        <v>2339</v>
      </c>
      <c r="S190" s="140" t="s">
        <v>2340</v>
      </c>
      <c r="T190" s="140" t="s">
        <v>2341</v>
      </c>
      <c r="U190" s="140" t="s">
        <v>2342</v>
      </c>
      <c r="V190" s="186" t="s">
        <v>2343</v>
      </c>
      <c r="W190" s="138" t="s">
        <v>2344</v>
      </c>
      <c r="X190" s="144" t="s">
        <v>246</v>
      </c>
      <c r="AA190" s="145">
        <f>IF(OR(J190="Fail",ISBLANK(J190)),INDEX('Issue Code Table'!C:C,MATCH(N:N,'Issue Code Table'!A:A,0)),IF(M190="Critical",6,IF(M190="Significant",5,IF(M190="Moderate",3,2))))</f>
        <v>5</v>
      </c>
    </row>
    <row r="191" spans="1:27" ht="128.25" customHeight="1" x14ac:dyDescent="0.25">
      <c r="A191" s="256" t="s">
        <v>2345</v>
      </c>
      <c r="B191" s="148" t="s">
        <v>1275</v>
      </c>
      <c r="C191" s="148" t="s">
        <v>1276</v>
      </c>
      <c r="D191" s="140" t="s">
        <v>216</v>
      </c>
      <c r="E191" s="140" t="s">
        <v>2346</v>
      </c>
      <c r="F191" s="140" t="s">
        <v>2347</v>
      </c>
      <c r="G191" s="140" t="s">
        <v>2348</v>
      </c>
      <c r="H191" s="138" t="s">
        <v>2349</v>
      </c>
      <c r="I191" s="140"/>
      <c r="J191" s="290"/>
      <c r="K191" s="140" t="s">
        <v>2350</v>
      </c>
      <c r="L191" s="141"/>
      <c r="M191" s="151" t="s">
        <v>182</v>
      </c>
      <c r="N191" s="151" t="s">
        <v>2248</v>
      </c>
      <c r="O191" s="140" t="s">
        <v>2249</v>
      </c>
      <c r="P191" s="134"/>
      <c r="Q191" s="152" t="s">
        <v>2351</v>
      </c>
      <c r="R191" s="140" t="s">
        <v>2352</v>
      </c>
      <c r="S191" s="140" t="s">
        <v>2353</v>
      </c>
      <c r="T191" s="140" t="s">
        <v>2354</v>
      </c>
      <c r="U191" s="140" t="s">
        <v>2355</v>
      </c>
      <c r="V191" s="186"/>
      <c r="W191" s="138" t="s">
        <v>2356</v>
      </c>
      <c r="X191" s="144" t="s">
        <v>246</v>
      </c>
      <c r="AA191" s="145">
        <f>IF(OR(J191="Fail",ISBLANK(J191)),INDEX('Issue Code Table'!C:C,MATCH(N:N,'Issue Code Table'!A:A,0)),IF(M191="Critical",6,IF(M191="Significant",5,IF(M191="Moderate",3,2))))</f>
        <v>5</v>
      </c>
    </row>
    <row r="192" spans="1:27" ht="128.25" customHeight="1" x14ac:dyDescent="0.25">
      <c r="A192" s="256" t="s">
        <v>2357</v>
      </c>
      <c r="B192" s="148" t="s">
        <v>2358</v>
      </c>
      <c r="C192" s="148" t="s">
        <v>2359</v>
      </c>
      <c r="D192" s="140" t="s">
        <v>216</v>
      </c>
      <c r="E192" s="140" t="s">
        <v>2360</v>
      </c>
      <c r="F192" s="140" t="s">
        <v>2361</v>
      </c>
      <c r="G192" s="140" t="s">
        <v>2362</v>
      </c>
      <c r="H192" s="138" t="s">
        <v>2363</v>
      </c>
      <c r="I192" s="140"/>
      <c r="J192" s="290"/>
      <c r="K192" s="140" t="s">
        <v>2364</v>
      </c>
      <c r="L192" s="141"/>
      <c r="M192" s="151" t="s">
        <v>182</v>
      </c>
      <c r="N192" s="151" t="s">
        <v>794</v>
      </c>
      <c r="O192" s="140" t="s">
        <v>795</v>
      </c>
      <c r="P192" s="134"/>
      <c r="Q192" s="152" t="s">
        <v>2365</v>
      </c>
      <c r="R192" s="140" t="s">
        <v>2366</v>
      </c>
      <c r="S192" s="140" t="s">
        <v>2367</v>
      </c>
      <c r="T192" s="140" t="s">
        <v>2368</v>
      </c>
      <c r="U192" s="140" t="s">
        <v>356</v>
      </c>
      <c r="V192" s="186" t="s">
        <v>2369</v>
      </c>
      <c r="W192" s="138" t="s">
        <v>2370</v>
      </c>
      <c r="X192" s="144" t="s">
        <v>246</v>
      </c>
      <c r="AA192" s="145">
        <f>IF(OR(J192="Fail",ISBLANK(J192)),INDEX('Issue Code Table'!C:C,MATCH(N:N,'Issue Code Table'!A:A,0)),IF(M192="Critical",6,IF(M192="Significant",5,IF(M192="Moderate",3,2))))</f>
        <v>5</v>
      </c>
    </row>
    <row r="193" spans="1:27" ht="128.25" customHeight="1" x14ac:dyDescent="0.25">
      <c r="A193" s="256" t="s">
        <v>2371</v>
      </c>
      <c r="B193" s="148" t="s">
        <v>1637</v>
      </c>
      <c r="C193" s="148" t="s">
        <v>1638</v>
      </c>
      <c r="D193" s="140" t="s">
        <v>216</v>
      </c>
      <c r="E193" s="140" t="s">
        <v>2372</v>
      </c>
      <c r="F193" s="140" t="s">
        <v>2373</v>
      </c>
      <c r="G193" s="140" t="s">
        <v>2374</v>
      </c>
      <c r="H193" s="138" t="s">
        <v>2375</v>
      </c>
      <c r="I193" s="140"/>
      <c r="J193" s="290"/>
      <c r="K193" s="140" t="s">
        <v>2376</v>
      </c>
      <c r="L193" s="141"/>
      <c r="M193" s="151" t="s">
        <v>222</v>
      </c>
      <c r="N193" s="151" t="s">
        <v>2377</v>
      </c>
      <c r="O193" s="140" t="s">
        <v>2378</v>
      </c>
      <c r="P193" s="134"/>
      <c r="Q193" s="152" t="s">
        <v>2379</v>
      </c>
      <c r="R193" s="140" t="s">
        <v>2380</v>
      </c>
      <c r="S193" s="140" t="s">
        <v>2381</v>
      </c>
      <c r="T193" s="140" t="s">
        <v>2382</v>
      </c>
      <c r="U193" s="140" t="s">
        <v>356</v>
      </c>
      <c r="V193" s="186" t="s">
        <v>2383</v>
      </c>
      <c r="W193" s="138" t="s">
        <v>2384</v>
      </c>
      <c r="X193" s="144"/>
      <c r="AA193" s="145">
        <f>IF(OR(J193="Fail",ISBLANK(J193)),INDEX('Issue Code Table'!C:C,MATCH(N:N,'Issue Code Table'!A:A,0)),IF(M193="Critical",6,IF(M193="Significant",5,IF(M193="Moderate",3,2))))</f>
        <v>3</v>
      </c>
    </row>
    <row r="194" spans="1:27" ht="128.25" customHeight="1" x14ac:dyDescent="0.25">
      <c r="A194" s="256" t="s">
        <v>2385</v>
      </c>
      <c r="B194" s="148" t="s">
        <v>214</v>
      </c>
      <c r="C194" s="148" t="s">
        <v>215</v>
      </c>
      <c r="D194" s="167" t="s">
        <v>216</v>
      </c>
      <c r="E194" s="140" t="s">
        <v>2386</v>
      </c>
      <c r="F194" s="140" t="s">
        <v>2387</v>
      </c>
      <c r="G194" s="140" t="s">
        <v>2388</v>
      </c>
      <c r="H194" s="265" t="s">
        <v>2389</v>
      </c>
      <c r="I194" s="140"/>
      <c r="J194" s="290"/>
      <c r="K194" s="265" t="s">
        <v>2390</v>
      </c>
      <c r="L194" s="169"/>
      <c r="M194" s="142" t="s">
        <v>222</v>
      </c>
      <c r="N194" s="142" t="s">
        <v>769</v>
      </c>
      <c r="O194" s="168" t="s">
        <v>770</v>
      </c>
      <c r="P194" s="134"/>
      <c r="Q194" s="152" t="s">
        <v>2391</v>
      </c>
      <c r="R194" s="140" t="s">
        <v>2392</v>
      </c>
      <c r="S194" s="140" t="s">
        <v>2393</v>
      </c>
      <c r="T194" s="140" t="s">
        <v>2394</v>
      </c>
      <c r="U194" s="140" t="s">
        <v>2395</v>
      </c>
      <c r="V194" s="186" t="s">
        <v>2396</v>
      </c>
      <c r="W194" s="138" t="s">
        <v>2397</v>
      </c>
      <c r="X194" s="144"/>
      <c r="AA194" s="145">
        <f>IF(OR(J194="Fail",ISBLANK(J194)),INDEX('Issue Code Table'!C:C,MATCH(N:N,'Issue Code Table'!A:A,0)),IF(M194="Critical",6,IF(M194="Significant",5,IF(M194="Moderate",3,2))))</f>
        <v>4</v>
      </c>
    </row>
    <row r="195" spans="1:27" ht="128.25" customHeight="1" x14ac:dyDescent="0.25">
      <c r="A195" s="256" t="s">
        <v>2398</v>
      </c>
      <c r="B195" s="148" t="s">
        <v>2399</v>
      </c>
      <c r="C195" s="148" t="s">
        <v>2400</v>
      </c>
      <c r="D195" s="140" t="s">
        <v>216</v>
      </c>
      <c r="E195" s="140" t="s">
        <v>2401</v>
      </c>
      <c r="F195" s="140" t="s">
        <v>2402</v>
      </c>
      <c r="G195" s="140" t="s">
        <v>2403</v>
      </c>
      <c r="H195" s="138" t="s">
        <v>2404</v>
      </c>
      <c r="I195" s="140"/>
      <c r="J195" s="290"/>
      <c r="K195" s="140" t="s">
        <v>2405</v>
      </c>
      <c r="L195" s="141"/>
      <c r="M195" s="151" t="s">
        <v>222</v>
      </c>
      <c r="N195" s="151" t="s">
        <v>2406</v>
      </c>
      <c r="O195" s="140" t="s">
        <v>2407</v>
      </c>
      <c r="P195" s="134"/>
      <c r="Q195" s="152" t="s">
        <v>2408</v>
      </c>
      <c r="R195" s="140" t="s">
        <v>2409</v>
      </c>
      <c r="S195" s="140" t="s">
        <v>2410</v>
      </c>
      <c r="T195" s="140" t="s">
        <v>2411</v>
      </c>
      <c r="U195" s="140" t="s">
        <v>356</v>
      </c>
      <c r="V195" s="186" t="s">
        <v>2412</v>
      </c>
      <c r="W195" s="138" t="s">
        <v>2413</v>
      </c>
      <c r="X195" s="144"/>
      <c r="AA195" s="145">
        <f>IF(OR(J195="Fail",ISBLANK(J195)),INDEX('Issue Code Table'!C:C,MATCH(N:N,'Issue Code Table'!A:A,0)),IF(M195="Critical",6,IF(M195="Significant",5,IF(M195="Moderate",3,2))))</f>
        <v>5</v>
      </c>
    </row>
    <row r="196" spans="1:27" ht="128.25" customHeight="1" x14ac:dyDescent="0.25">
      <c r="A196" s="256" t="s">
        <v>2414</v>
      </c>
      <c r="B196" s="148" t="s">
        <v>2415</v>
      </c>
      <c r="C196" s="148" t="s">
        <v>2416</v>
      </c>
      <c r="D196" s="140" t="s">
        <v>216</v>
      </c>
      <c r="E196" s="140" t="s">
        <v>2417</v>
      </c>
      <c r="F196" s="140" t="s">
        <v>2418</v>
      </c>
      <c r="G196" s="140" t="s">
        <v>2419</v>
      </c>
      <c r="H196" s="138" t="s">
        <v>2420</v>
      </c>
      <c r="I196" s="140"/>
      <c r="J196" s="290"/>
      <c r="K196" s="140" t="s">
        <v>2421</v>
      </c>
      <c r="L196" s="141"/>
      <c r="M196" s="151" t="s">
        <v>222</v>
      </c>
      <c r="N196" s="151" t="s">
        <v>2422</v>
      </c>
      <c r="O196" s="140" t="s">
        <v>2423</v>
      </c>
      <c r="P196" s="134"/>
      <c r="Q196" s="152" t="s">
        <v>2408</v>
      </c>
      <c r="R196" s="140" t="s">
        <v>2424</v>
      </c>
      <c r="S196" s="140" t="s">
        <v>2425</v>
      </c>
      <c r="T196" s="140" t="s">
        <v>2426</v>
      </c>
      <c r="U196" s="140" t="s">
        <v>2427</v>
      </c>
      <c r="V196" s="186" t="s">
        <v>2412</v>
      </c>
      <c r="W196" s="138" t="s">
        <v>2428</v>
      </c>
      <c r="X196" s="144"/>
      <c r="AA196" s="145">
        <f>IF(OR(J196="Fail",ISBLANK(J196)),INDEX('Issue Code Table'!C:C,MATCH(N:N,'Issue Code Table'!A:A,0)),IF(M196="Critical",6,IF(M196="Significant",5,IF(M196="Moderate",3,2))))</f>
        <v>5</v>
      </c>
    </row>
    <row r="197" spans="1:27" ht="128.25" customHeight="1" x14ac:dyDescent="0.25">
      <c r="A197" s="256" t="s">
        <v>2429</v>
      </c>
      <c r="B197" s="148" t="s">
        <v>2415</v>
      </c>
      <c r="C197" s="148" t="s">
        <v>2416</v>
      </c>
      <c r="D197" s="140" t="s">
        <v>216</v>
      </c>
      <c r="E197" s="140" t="s">
        <v>2430</v>
      </c>
      <c r="F197" s="140" t="s">
        <v>2431</v>
      </c>
      <c r="G197" s="140" t="s">
        <v>2432</v>
      </c>
      <c r="H197" s="138" t="s">
        <v>2433</v>
      </c>
      <c r="I197" s="140"/>
      <c r="J197" s="290"/>
      <c r="K197" s="140" t="s">
        <v>2434</v>
      </c>
      <c r="L197" s="141"/>
      <c r="M197" s="151" t="s">
        <v>222</v>
      </c>
      <c r="N197" s="151" t="s">
        <v>2422</v>
      </c>
      <c r="O197" s="140" t="s">
        <v>2423</v>
      </c>
      <c r="P197" s="134"/>
      <c r="Q197" s="152" t="s">
        <v>2408</v>
      </c>
      <c r="R197" s="140" t="s">
        <v>2435</v>
      </c>
      <c r="S197" s="140" t="s">
        <v>2436</v>
      </c>
      <c r="T197" s="140" t="s">
        <v>2437</v>
      </c>
      <c r="U197" s="140" t="s">
        <v>356</v>
      </c>
      <c r="V197" s="186" t="s">
        <v>2438</v>
      </c>
      <c r="W197" s="138" t="s">
        <v>2439</v>
      </c>
      <c r="X197" s="144"/>
      <c r="AA197" s="145">
        <f>IF(OR(J197="Fail",ISBLANK(J197)),INDEX('Issue Code Table'!C:C,MATCH(N:N,'Issue Code Table'!A:A,0)),IF(M197="Critical",6,IF(M197="Significant",5,IF(M197="Moderate",3,2))))</f>
        <v>5</v>
      </c>
    </row>
    <row r="198" spans="1:27" ht="128.25" customHeight="1" x14ac:dyDescent="0.25">
      <c r="A198" s="256" t="s">
        <v>2440</v>
      </c>
      <c r="B198" s="148" t="s">
        <v>2415</v>
      </c>
      <c r="C198" s="148" t="s">
        <v>2416</v>
      </c>
      <c r="D198" s="167" t="s">
        <v>216</v>
      </c>
      <c r="E198" s="140" t="s">
        <v>2441</v>
      </c>
      <c r="F198" s="140" t="s">
        <v>2442</v>
      </c>
      <c r="G198" s="140" t="s">
        <v>2443</v>
      </c>
      <c r="H198" s="167" t="s">
        <v>2444</v>
      </c>
      <c r="I198" s="140"/>
      <c r="J198" s="290"/>
      <c r="K198" s="167" t="s">
        <v>2445</v>
      </c>
      <c r="L198" s="169"/>
      <c r="M198" s="162" t="s">
        <v>182</v>
      </c>
      <c r="N198" s="162" t="s">
        <v>794</v>
      </c>
      <c r="O198" s="162" t="s">
        <v>795</v>
      </c>
      <c r="P198" s="134"/>
      <c r="Q198" s="152" t="s">
        <v>2446</v>
      </c>
      <c r="R198" s="140" t="s">
        <v>2447</v>
      </c>
      <c r="S198" s="140" t="s">
        <v>2448</v>
      </c>
      <c r="T198" s="140" t="s">
        <v>2449</v>
      </c>
      <c r="U198" s="140" t="s">
        <v>2450</v>
      </c>
      <c r="V198" s="186" t="s">
        <v>2451</v>
      </c>
      <c r="W198" s="138" t="s">
        <v>2452</v>
      </c>
      <c r="X198" s="144" t="s">
        <v>246</v>
      </c>
      <c r="AA198" s="145">
        <f>IF(OR(J198="Fail",ISBLANK(J198)),INDEX('Issue Code Table'!C:C,MATCH(N:N,'Issue Code Table'!A:A,0)),IF(M198="Critical",6,IF(M198="Significant",5,IF(M198="Moderate",3,2))))</f>
        <v>5</v>
      </c>
    </row>
    <row r="199" spans="1:27" ht="128.25" customHeight="1" x14ac:dyDescent="0.25">
      <c r="A199" s="256" t="s">
        <v>2453</v>
      </c>
      <c r="B199" s="148" t="s">
        <v>2415</v>
      </c>
      <c r="C199" s="148" t="s">
        <v>2416</v>
      </c>
      <c r="D199" s="167" t="s">
        <v>216</v>
      </c>
      <c r="E199" s="140" t="s">
        <v>2454</v>
      </c>
      <c r="F199" s="140" t="s">
        <v>2455</v>
      </c>
      <c r="G199" s="140" t="s">
        <v>2456</v>
      </c>
      <c r="H199" s="167" t="s">
        <v>2457</v>
      </c>
      <c r="I199" s="140"/>
      <c r="J199" s="290"/>
      <c r="K199" s="167" t="s">
        <v>2458</v>
      </c>
      <c r="L199" s="169"/>
      <c r="M199" s="162" t="s">
        <v>182</v>
      </c>
      <c r="N199" s="162" t="s">
        <v>794</v>
      </c>
      <c r="O199" s="162" t="s">
        <v>795</v>
      </c>
      <c r="P199" s="134"/>
      <c r="Q199" s="152" t="s">
        <v>2446</v>
      </c>
      <c r="R199" s="140" t="s">
        <v>2459</v>
      </c>
      <c r="S199" s="140" t="s">
        <v>2460</v>
      </c>
      <c r="T199" s="140" t="s">
        <v>2461</v>
      </c>
      <c r="U199" s="140" t="s">
        <v>2462</v>
      </c>
      <c r="V199" s="186" t="s">
        <v>2463</v>
      </c>
      <c r="W199" s="138" t="s">
        <v>2464</v>
      </c>
      <c r="X199" s="144" t="s">
        <v>246</v>
      </c>
      <c r="AA199" s="145">
        <f>IF(OR(J199="Fail",ISBLANK(J199)),INDEX('Issue Code Table'!C:C,MATCH(N:N,'Issue Code Table'!A:A,0)),IF(M199="Critical",6,IF(M199="Significant",5,IF(M199="Moderate",3,2))))</f>
        <v>5</v>
      </c>
    </row>
    <row r="200" spans="1:27" ht="128.25" customHeight="1" x14ac:dyDescent="0.25">
      <c r="A200" s="256" t="s">
        <v>2465</v>
      </c>
      <c r="B200" s="148" t="s">
        <v>2415</v>
      </c>
      <c r="C200" s="148" t="s">
        <v>2416</v>
      </c>
      <c r="D200" s="167" t="s">
        <v>216</v>
      </c>
      <c r="E200" s="140" t="s">
        <v>2466</v>
      </c>
      <c r="F200" s="140" t="s">
        <v>2467</v>
      </c>
      <c r="G200" s="140" t="s">
        <v>2468</v>
      </c>
      <c r="H200" s="167" t="s">
        <v>2469</v>
      </c>
      <c r="I200" s="140"/>
      <c r="J200" s="290"/>
      <c r="K200" s="167" t="s">
        <v>2470</v>
      </c>
      <c r="L200" s="169"/>
      <c r="M200" s="162" t="s">
        <v>182</v>
      </c>
      <c r="N200" s="162" t="s">
        <v>794</v>
      </c>
      <c r="O200" s="162" t="s">
        <v>795</v>
      </c>
      <c r="P200" s="134"/>
      <c r="Q200" s="152" t="s">
        <v>2446</v>
      </c>
      <c r="R200" s="140" t="s">
        <v>2471</v>
      </c>
      <c r="S200" s="140" t="s">
        <v>2472</v>
      </c>
      <c r="T200" s="140" t="s">
        <v>2473</v>
      </c>
      <c r="U200" s="140" t="s">
        <v>2474</v>
      </c>
      <c r="V200" s="186" t="s">
        <v>2475</v>
      </c>
      <c r="W200" s="138" t="s">
        <v>2476</v>
      </c>
      <c r="X200" s="144" t="s">
        <v>246</v>
      </c>
      <c r="AA200" s="145">
        <f>IF(OR(J200="Fail",ISBLANK(J200)),INDEX('Issue Code Table'!C:C,MATCH(N:N,'Issue Code Table'!A:A,0)),IF(M200="Critical",6,IF(M200="Significant",5,IF(M200="Moderate",3,2))))</f>
        <v>5</v>
      </c>
    </row>
    <row r="201" spans="1:27" ht="128.25" customHeight="1" x14ac:dyDescent="0.25">
      <c r="A201" s="256" t="s">
        <v>2477</v>
      </c>
      <c r="B201" s="148" t="s">
        <v>1290</v>
      </c>
      <c r="C201" s="148" t="s">
        <v>1291</v>
      </c>
      <c r="D201" s="140" t="s">
        <v>216</v>
      </c>
      <c r="E201" s="140" t="s">
        <v>2478</v>
      </c>
      <c r="F201" s="140" t="s">
        <v>2479</v>
      </c>
      <c r="G201" s="140" t="s">
        <v>2480</v>
      </c>
      <c r="H201" s="138" t="s">
        <v>2481</v>
      </c>
      <c r="I201" s="140"/>
      <c r="J201" s="290"/>
      <c r="K201" s="149" t="s">
        <v>2482</v>
      </c>
      <c r="L201" s="141"/>
      <c r="M201" s="150" t="s">
        <v>182</v>
      </c>
      <c r="N201" s="150" t="s">
        <v>794</v>
      </c>
      <c r="O201" s="140" t="s">
        <v>795</v>
      </c>
      <c r="P201" s="134"/>
      <c r="Q201" s="152" t="s">
        <v>2483</v>
      </c>
      <c r="R201" s="140" t="s">
        <v>2484</v>
      </c>
      <c r="S201" s="140" t="s">
        <v>2485</v>
      </c>
      <c r="T201" s="140" t="s">
        <v>2486</v>
      </c>
      <c r="U201" s="140" t="s">
        <v>2487</v>
      </c>
      <c r="V201" s="186" t="s">
        <v>2488</v>
      </c>
      <c r="W201" s="138" t="s">
        <v>2489</v>
      </c>
      <c r="X201" s="144" t="s">
        <v>246</v>
      </c>
      <c r="AA201" s="145">
        <f>IF(OR(J201="Fail",ISBLANK(J201)),INDEX('Issue Code Table'!C:C,MATCH(N:N,'Issue Code Table'!A:A,0)),IF(M201="Critical",6,IF(M201="Significant",5,IF(M201="Moderate",3,2))))</f>
        <v>5</v>
      </c>
    </row>
    <row r="202" spans="1:27" ht="128.25" customHeight="1" x14ac:dyDescent="0.25">
      <c r="A202" s="256" t="s">
        <v>2490</v>
      </c>
      <c r="B202" s="148" t="s">
        <v>1290</v>
      </c>
      <c r="C202" s="148" t="s">
        <v>1291</v>
      </c>
      <c r="D202" s="140" t="s">
        <v>216</v>
      </c>
      <c r="E202" s="140" t="s">
        <v>2491</v>
      </c>
      <c r="F202" s="140" t="s">
        <v>2492</v>
      </c>
      <c r="G202" s="140" t="s">
        <v>2493</v>
      </c>
      <c r="H202" s="138" t="s">
        <v>2494</v>
      </c>
      <c r="I202" s="140"/>
      <c r="J202" s="290"/>
      <c r="K202" s="149" t="s">
        <v>2495</v>
      </c>
      <c r="L202" s="141"/>
      <c r="M202" s="150" t="s">
        <v>182</v>
      </c>
      <c r="N202" s="150" t="s">
        <v>794</v>
      </c>
      <c r="O202" s="140" t="s">
        <v>795</v>
      </c>
      <c r="P202" s="134"/>
      <c r="Q202" s="152" t="s">
        <v>2483</v>
      </c>
      <c r="R202" s="140" t="s">
        <v>2496</v>
      </c>
      <c r="S202" s="140" t="s">
        <v>2497</v>
      </c>
      <c r="T202" s="140" t="s">
        <v>2498</v>
      </c>
      <c r="U202" s="140" t="s">
        <v>2499</v>
      </c>
      <c r="V202" s="186" t="s">
        <v>2500</v>
      </c>
      <c r="W202" s="138" t="s">
        <v>2501</v>
      </c>
      <c r="X202" s="144" t="s">
        <v>246</v>
      </c>
      <c r="AA202" s="145">
        <f>IF(OR(J202="Fail",ISBLANK(J202)),INDEX('Issue Code Table'!C:C,MATCH(N:N,'Issue Code Table'!A:A,0)),IF(M202="Critical",6,IF(M202="Significant",5,IF(M202="Moderate",3,2))))</f>
        <v>5</v>
      </c>
    </row>
    <row r="203" spans="1:27" ht="128.25" customHeight="1" x14ac:dyDescent="0.25">
      <c r="A203" s="256" t="s">
        <v>2502</v>
      </c>
      <c r="B203" s="148" t="s">
        <v>1290</v>
      </c>
      <c r="C203" s="148" t="s">
        <v>1291</v>
      </c>
      <c r="D203" s="140" t="s">
        <v>216</v>
      </c>
      <c r="E203" s="140" t="s">
        <v>2503</v>
      </c>
      <c r="F203" s="140" t="s">
        <v>2504</v>
      </c>
      <c r="G203" s="140" t="s">
        <v>2505</v>
      </c>
      <c r="H203" s="138" t="s">
        <v>2506</v>
      </c>
      <c r="I203" s="140"/>
      <c r="J203" s="290"/>
      <c r="K203" s="149" t="s">
        <v>2507</v>
      </c>
      <c r="L203" s="141"/>
      <c r="M203" s="150" t="s">
        <v>182</v>
      </c>
      <c r="N203" s="150" t="s">
        <v>794</v>
      </c>
      <c r="O203" s="140" t="s">
        <v>795</v>
      </c>
      <c r="P203" s="134"/>
      <c r="Q203" s="152" t="s">
        <v>2483</v>
      </c>
      <c r="R203" s="140" t="s">
        <v>2508</v>
      </c>
      <c r="S203" s="140" t="s">
        <v>2497</v>
      </c>
      <c r="T203" s="140" t="s">
        <v>2509</v>
      </c>
      <c r="U203" s="140" t="s">
        <v>356</v>
      </c>
      <c r="V203" s="186" t="s">
        <v>2510</v>
      </c>
      <c r="W203" s="138" t="s">
        <v>2511</v>
      </c>
      <c r="X203" s="144" t="s">
        <v>246</v>
      </c>
      <c r="AA203" s="145">
        <f>IF(OR(J203="Fail",ISBLANK(J203)),INDEX('Issue Code Table'!C:C,MATCH(N:N,'Issue Code Table'!A:A,0)),IF(M203="Critical",6,IF(M203="Significant",5,IF(M203="Moderate",3,2))))</f>
        <v>5</v>
      </c>
    </row>
    <row r="204" spans="1:27" ht="128.25" customHeight="1" x14ac:dyDescent="0.25">
      <c r="A204" s="256" t="s">
        <v>2512</v>
      </c>
      <c r="B204" s="148" t="s">
        <v>1290</v>
      </c>
      <c r="C204" s="148" t="s">
        <v>1291</v>
      </c>
      <c r="D204" s="140" t="s">
        <v>216</v>
      </c>
      <c r="E204" s="140" t="s">
        <v>2513</v>
      </c>
      <c r="F204" s="140" t="s">
        <v>2514</v>
      </c>
      <c r="G204" s="140" t="s">
        <v>2515</v>
      </c>
      <c r="H204" s="138" t="s">
        <v>2516</v>
      </c>
      <c r="I204" s="140"/>
      <c r="J204" s="290"/>
      <c r="K204" s="149" t="s">
        <v>2517</v>
      </c>
      <c r="L204" s="141"/>
      <c r="M204" s="150" t="s">
        <v>222</v>
      </c>
      <c r="N204" s="150" t="s">
        <v>794</v>
      </c>
      <c r="O204" s="140" t="s">
        <v>795</v>
      </c>
      <c r="P204" s="134"/>
      <c r="Q204" s="152" t="s">
        <v>2483</v>
      </c>
      <c r="R204" s="140" t="s">
        <v>2518</v>
      </c>
      <c r="S204" s="140" t="s">
        <v>2519</v>
      </c>
      <c r="T204" s="140" t="s">
        <v>2520</v>
      </c>
      <c r="U204" s="140" t="s">
        <v>2521</v>
      </c>
      <c r="V204" s="186" t="s">
        <v>2522</v>
      </c>
      <c r="W204" s="138" t="s">
        <v>2523</v>
      </c>
      <c r="X204" s="144"/>
      <c r="AA204" s="145">
        <f>IF(OR(J204="Fail",ISBLANK(J204)),INDEX('Issue Code Table'!C:C,MATCH(N:N,'Issue Code Table'!A:A,0)),IF(M204="Critical",6,IF(M204="Significant",5,IF(M204="Moderate",3,2))))</f>
        <v>5</v>
      </c>
    </row>
    <row r="205" spans="1:27" ht="128.25" customHeight="1" x14ac:dyDescent="0.25">
      <c r="A205" s="256" t="s">
        <v>2524</v>
      </c>
      <c r="B205" s="148" t="s">
        <v>1290</v>
      </c>
      <c r="C205" s="148" t="s">
        <v>1291</v>
      </c>
      <c r="D205" s="140" t="s">
        <v>216</v>
      </c>
      <c r="E205" s="140" t="s">
        <v>2525</v>
      </c>
      <c r="F205" s="140" t="s">
        <v>2526</v>
      </c>
      <c r="G205" s="140" t="s">
        <v>2527</v>
      </c>
      <c r="H205" s="167" t="s">
        <v>2528</v>
      </c>
      <c r="I205" s="140"/>
      <c r="J205" s="290"/>
      <c r="K205" s="138" t="s">
        <v>2529</v>
      </c>
      <c r="L205" s="141"/>
      <c r="M205" s="142" t="s">
        <v>182</v>
      </c>
      <c r="N205" s="142" t="s">
        <v>794</v>
      </c>
      <c r="O205" s="168" t="s">
        <v>795</v>
      </c>
      <c r="P205" s="134"/>
      <c r="Q205" s="152" t="s">
        <v>2483</v>
      </c>
      <c r="R205" s="140" t="s">
        <v>2530</v>
      </c>
      <c r="S205" s="140" t="s">
        <v>2531</v>
      </c>
      <c r="T205" s="140" t="s">
        <v>2532</v>
      </c>
      <c r="U205" s="140" t="s">
        <v>2533</v>
      </c>
      <c r="V205" s="186" t="s">
        <v>2534</v>
      </c>
      <c r="W205" s="138" t="s">
        <v>2535</v>
      </c>
      <c r="X205" s="144" t="s">
        <v>246</v>
      </c>
      <c r="AA205" s="145">
        <f>IF(OR(J205="Fail",ISBLANK(J205)),INDEX('Issue Code Table'!C:C,MATCH(N:N,'Issue Code Table'!A:A,0)),IF(M205="Critical",6,IF(M205="Significant",5,IF(M205="Moderate",3,2))))</f>
        <v>5</v>
      </c>
    </row>
    <row r="206" spans="1:27" ht="128.25" customHeight="1" x14ac:dyDescent="0.25">
      <c r="A206" s="256" t="s">
        <v>2536</v>
      </c>
      <c r="B206" s="138" t="s">
        <v>1290</v>
      </c>
      <c r="C206" s="138" t="s">
        <v>1291</v>
      </c>
      <c r="D206" s="140" t="s">
        <v>216</v>
      </c>
      <c r="E206" s="140" t="s">
        <v>2537</v>
      </c>
      <c r="F206" s="140" t="s">
        <v>2538</v>
      </c>
      <c r="G206" s="140" t="s">
        <v>2539</v>
      </c>
      <c r="H206" s="167" t="s">
        <v>2540</v>
      </c>
      <c r="I206" s="140"/>
      <c r="J206" s="290"/>
      <c r="K206" s="138" t="s">
        <v>2541</v>
      </c>
      <c r="L206" s="141"/>
      <c r="M206" s="142" t="s">
        <v>182</v>
      </c>
      <c r="N206" s="142" t="s">
        <v>1336</v>
      </c>
      <c r="O206" s="168" t="s">
        <v>1337</v>
      </c>
      <c r="P206" s="134"/>
      <c r="Q206" s="152" t="s">
        <v>2483</v>
      </c>
      <c r="R206" s="140" t="s">
        <v>2542</v>
      </c>
      <c r="S206" s="140" t="s">
        <v>2543</v>
      </c>
      <c r="T206" s="140" t="s">
        <v>2544</v>
      </c>
      <c r="U206" s="140" t="s">
        <v>356</v>
      </c>
      <c r="V206" s="186" t="s">
        <v>2545</v>
      </c>
      <c r="W206" s="138" t="s">
        <v>2546</v>
      </c>
      <c r="X206" s="144" t="s">
        <v>246</v>
      </c>
      <c r="Y206" s="130"/>
      <c r="AA206" s="145">
        <f>IF(OR(J206="Fail",ISBLANK(J206)),INDEX('Issue Code Table'!C:C,MATCH(N:N,'Issue Code Table'!A:A,0)),IF(M206="Critical",6,IF(M206="Significant",5,IF(M206="Moderate",3,2))))</f>
        <v>5</v>
      </c>
    </row>
    <row r="207" spans="1:27" ht="128.25" customHeight="1" x14ac:dyDescent="0.25">
      <c r="A207" s="256" t="s">
        <v>2547</v>
      </c>
      <c r="B207" s="148" t="s">
        <v>1290</v>
      </c>
      <c r="C207" s="148" t="s">
        <v>1291</v>
      </c>
      <c r="D207" s="140" t="s">
        <v>216</v>
      </c>
      <c r="E207" s="140" t="s">
        <v>2548</v>
      </c>
      <c r="F207" s="140" t="s">
        <v>2549</v>
      </c>
      <c r="G207" s="140" t="s">
        <v>2550</v>
      </c>
      <c r="H207" s="167" t="s">
        <v>2551</v>
      </c>
      <c r="I207" s="140"/>
      <c r="J207" s="290"/>
      <c r="K207" s="138" t="s">
        <v>2552</v>
      </c>
      <c r="L207" s="141"/>
      <c r="M207" s="142" t="s">
        <v>182</v>
      </c>
      <c r="N207" s="142" t="s">
        <v>794</v>
      </c>
      <c r="O207" s="168" t="s">
        <v>795</v>
      </c>
      <c r="P207" s="134"/>
      <c r="Q207" s="152" t="s">
        <v>2553</v>
      </c>
      <c r="R207" s="140" t="s">
        <v>2554</v>
      </c>
      <c r="S207" s="140" t="s">
        <v>2555</v>
      </c>
      <c r="T207" s="140" t="s">
        <v>2556</v>
      </c>
      <c r="U207" s="140" t="s">
        <v>356</v>
      </c>
      <c r="V207" s="186" t="s">
        <v>2557</v>
      </c>
      <c r="W207" s="138" t="s">
        <v>2558</v>
      </c>
      <c r="X207" s="144" t="s">
        <v>246</v>
      </c>
      <c r="AA207" s="145">
        <f>IF(OR(J207="Fail",ISBLANK(J207)),INDEX('Issue Code Table'!C:C,MATCH(N:N,'Issue Code Table'!A:A,0)),IF(M207="Critical",6,IF(M207="Significant",5,IF(M207="Moderate",3,2))))</f>
        <v>5</v>
      </c>
    </row>
    <row r="208" spans="1:27" ht="128.25" customHeight="1" x14ac:dyDescent="0.25">
      <c r="A208" s="256" t="s">
        <v>2559</v>
      </c>
      <c r="B208" s="148" t="s">
        <v>1290</v>
      </c>
      <c r="C208" s="148" t="s">
        <v>1291</v>
      </c>
      <c r="D208" s="140" t="s">
        <v>216</v>
      </c>
      <c r="E208" s="140" t="s">
        <v>2560</v>
      </c>
      <c r="F208" s="140" t="s">
        <v>2549</v>
      </c>
      <c r="G208" s="140" t="s">
        <v>2561</v>
      </c>
      <c r="H208" s="167" t="s">
        <v>2562</v>
      </c>
      <c r="I208" s="140"/>
      <c r="J208" s="290"/>
      <c r="K208" s="138" t="s">
        <v>2563</v>
      </c>
      <c r="L208" s="141"/>
      <c r="M208" s="142" t="s">
        <v>182</v>
      </c>
      <c r="N208" s="142" t="s">
        <v>794</v>
      </c>
      <c r="O208" s="168" t="s">
        <v>795</v>
      </c>
      <c r="P208" s="134"/>
      <c r="Q208" s="152" t="s">
        <v>2553</v>
      </c>
      <c r="R208" s="140" t="s">
        <v>2564</v>
      </c>
      <c r="S208" s="140" t="s">
        <v>2555</v>
      </c>
      <c r="T208" s="140" t="s">
        <v>2565</v>
      </c>
      <c r="U208" s="140" t="s">
        <v>356</v>
      </c>
      <c r="V208" s="186" t="s">
        <v>2566</v>
      </c>
      <c r="W208" s="138" t="s">
        <v>2567</v>
      </c>
      <c r="X208" s="144" t="s">
        <v>246</v>
      </c>
      <c r="AA208" s="145">
        <f>IF(OR(J208="Fail",ISBLANK(J208)),INDEX('Issue Code Table'!C:C,MATCH(N:N,'Issue Code Table'!A:A,0)),IF(M208="Critical",6,IF(M208="Significant",5,IF(M208="Moderate",3,2))))</f>
        <v>5</v>
      </c>
    </row>
    <row r="209" spans="1:27" ht="128.25" customHeight="1" x14ac:dyDescent="0.25">
      <c r="A209" s="256" t="s">
        <v>2568</v>
      </c>
      <c r="B209" s="148" t="s">
        <v>2569</v>
      </c>
      <c r="C209" s="148" t="s">
        <v>2570</v>
      </c>
      <c r="D209" s="140" t="s">
        <v>216</v>
      </c>
      <c r="E209" s="140" t="s">
        <v>2571</v>
      </c>
      <c r="F209" s="140" t="s">
        <v>2572</v>
      </c>
      <c r="G209" s="140" t="s">
        <v>2573</v>
      </c>
      <c r="H209" s="140" t="s">
        <v>2574</v>
      </c>
      <c r="I209" s="140"/>
      <c r="J209" s="290"/>
      <c r="K209" s="149" t="s">
        <v>2575</v>
      </c>
      <c r="L209" s="141"/>
      <c r="M209" s="150" t="s">
        <v>182</v>
      </c>
      <c r="N209" s="150" t="s">
        <v>2576</v>
      </c>
      <c r="O209" s="158" t="s">
        <v>2577</v>
      </c>
      <c r="P209" s="134"/>
      <c r="Q209" s="152" t="s">
        <v>2578</v>
      </c>
      <c r="R209" s="140" t="s">
        <v>2579</v>
      </c>
      <c r="S209" s="140" t="s">
        <v>2580</v>
      </c>
      <c r="T209" s="140" t="s">
        <v>2581</v>
      </c>
      <c r="U209" s="140" t="s">
        <v>356</v>
      </c>
      <c r="V209" s="186" t="s">
        <v>2582</v>
      </c>
      <c r="W209" s="138" t="s">
        <v>2583</v>
      </c>
      <c r="X209" s="144" t="s">
        <v>246</v>
      </c>
      <c r="AA209" s="145">
        <f>IF(OR(J209="Fail",ISBLANK(J209)),INDEX('Issue Code Table'!C:C,MATCH(N:N,'Issue Code Table'!A:A,0)),IF(M209="Critical",6,IF(M209="Significant",5,IF(M209="Moderate",3,2))))</f>
        <v>6</v>
      </c>
    </row>
    <row r="210" spans="1:27" ht="128.25" customHeight="1" x14ac:dyDescent="0.25">
      <c r="A210" s="256" t="s">
        <v>2584</v>
      </c>
      <c r="B210" s="148" t="s">
        <v>2569</v>
      </c>
      <c r="C210" s="148" t="s">
        <v>2570</v>
      </c>
      <c r="D210" s="140" t="s">
        <v>216</v>
      </c>
      <c r="E210" s="140" t="s">
        <v>2585</v>
      </c>
      <c r="F210" s="140" t="s">
        <v>2586</v>
      </c>
      <c r="G210" s="140" t="s">
        <v>2587</v>
      </c>
      <c r="H210" s="140" t="s">
        <v>2588</v>
      </c>
      <c r="I210" s="140"/>
      <c r="J210" s="290"/>
      <c r="K210" s="149" t="s">
        <v>2589</v>
      </c>
      <c r="L210" s="141"/>
      <c r="M210" s="150" t="s">
        <v>182</v>
      </c>
      <c r="N210" s="150" t="s">
        <v>2576</v>
      </c>
      <c r="O210" s="158" t="s">
        <v>2577</v>
      </c>
      <c r="P210" s="134"/>
      <c r="Q210" s="152" t="s">
        <v>2578</v>
      </c>
      <c r="R210" s="140" t="s">
        <v>2590</v>
      </c>
      <c r="S210" s="140" t="s">
        <v>2591</v>
      </c>
      <c r="T210" s="140" t="s">
        <v>2592</v>
      </c>
      <c r="U210" s="140" t="s">
        <v>2593</v>
      </c>
      <c r="V210" s="186" t="s">
        <v>2594</v>
      </c>
      <c r="W210" s="138" t="s">
        <v>2595</v>
      </c>
      <c r="X210" s="144" t="s">
        <v>246</v>
      </c>
      <c r="AA210" s="145">
        <f>IF(OR(J210="Fail",ISBLANK(J210)),INDEX('Issue Code Table'!C:C,MATCH(N:N,'Issue Code Table'!A:A,0)),IF(M210="Critical",6,IF(M210="Significant",5,IF(M210="Moderate",3,2))))</f>
        <v>6</v>
      </c>
    </row>
    <row r="211" spans="1:27" ht="128.25" customHeight="1" x14ac:dyDescent="0.25">
      <c r="A211" s="256" t="s">
        <v>2596</v>
      </c>
      <c r="B211" s="148" t="s">
        <v>188</v>
      </c>
      <c r="C211" s="148" t="s">
        <v>189</v>
      </c>
      <c r="D211" s="140" t="s">
        <v>216</v>
      </c>
      <c r="E211" s="140" t="s">
        <v>2597</v>
      </c>
      <c r="F211" s="140" t="s">
        <v>2598</v>
      </c>
      <c r="G211" s="140" t="s">
        <v>2599</v>
      </c>
      <c r="H211" s="140" t="s">
        <v>2600</v>
      </c>
      <c r="I211" s="140"/>
      <c r="J211" s="290"/>
      <c r="K211" s="149" t="s">
        <v>2601</v>
      </c>
      <c r="L211" s="141"/>
      <c r="M211" s="150" t="s">
        <v>222</v>
      </c>
      <c r="N211" s="150" t="s">
        <v>769</v>
      </c>
      <c r="O211" s="158" t="s">
        <v>770</v>
      </c>
      <c r="P211" s="134"/>
      <c r="Q211" s="152" t="s">
        <v>2602</v>
      </c>
      <c r="R211" s="140" t="s">
        <v>2603</v>
      </c>
      <c r="S211" s="140" t="s">
        <v>2604</v>
      </c>
      <c r="T211" s="140" t="s">
        <v>2605</v>
      </c>
      <c r="U211" s="140" t="s">
        <v>2606</v>
      </c>
      <c r="V211" s="186" t="s">
        <v>2607</v>
      </c>
      <c r="W211" s="138" t="s">
        <v>2608</v>
      </c>
      <c r="X211" s="144"/>
      <c r="AA211" s="145">
        <f>IF(OR(J211="Fail",ISBLANK(J211)),INDEX('Issue Code Table'!C:C,MATCH(N:N,'Issue Code Table'!A:A,0)),IF(M211="Critical",6,IF(M211="Significant",5,IF(M211="Moderate",3,2))))</f>
        <v>4</v>
      </c>
    </row>
    <row r="212" spans="1:27" ht="128.25" customHeight="1" x14ac:dyDescent="0.25">
      <c r="A212" s="256" t="s">
        <v>2609</v>
      </c>
      <c r="B212" s="148" t="s">
        <v>2610</v>
      </c>
      <c r="C212" s="148" t="s">
        <v>2611</v>
      </c>
      <c r="D212" s="140" t="s">
        <v>216</v>
      </c>
      <c r="E212" s="140" t="s">
        <v>2612</v>
      </c>
      <c r="F212" s="140" t="s">
        <v>2613</v>
      </c>
      <c r="G212" s="140" t="s">
        <v>2614</v>
      </c>
      <c r="H212" s="140" t="s">
        <v>2615</v>
      </c>
      <c r="I212" s="140"/>
      <c r="J212" s="290"/>
      <c r="K212" s="149" t="s">
        <v>2616</v>
      </c>
      <c r="L212" s="141"/>
      <c r="M212" s="150" t="s">
        <v>182</v>
      </c>
      <c r="N212" s="150" t="s">
        <v>2617</v>
      </c>
      <c r="O212" s="158" t="s">
        <v>2618</v>
      </c>
      <c r="P212" s="134"/>
      <c r="Q212" s="152" t="s">
        <v>2619</v>
      </c>
      <c r="R212" s="140" t="s">
        <v>2620</v>
      </c>
      <c r="S212" s="140" t="s">
        <v>2621</v>
      </c>
      <c r="T212" s="140" t="s">
        <v>2622</v>
      </c>
      <c r="U212" s="140" t="s">
        <v>2623</v>
      </c>
      <c r="V212" s="186" t="s">
        <v>2624</v>
      </c>
      <c r="W212" s="138" t="s">
        <v>2625</v>
      </c>
      <c r="X212" s="144" t="s">
        <v>246</v>
      </c>
      <c r="AA212" s="145">
        <f>IF(OR(J212="Fail",ISBLANK(J212)),INDEX('Issue Code Table'!C:C,MATCH(N:N,'Issue Code Table'!A:A,0)),IF(M212="Critical",6,IF(M212="Significant",5,IF(M212="Moderate",3,2))))</f>
        <v>6</v>
      </c>
    </row>
    <row r="213" spans="1:27" ht="128.25" customHeight="1" x14ac:dyDescent="0.25">
      <c r="A213" s="256" t="s">
        <v>2626</v>
      </c>
      <c r="B213" s="148" t="s">
        <v>2610</v>
      </c>
      <c r="C213" s="148" t="s">
        <v>2611</v>
      </c>
      <c r="D213" s="140" t="s">
        <v>216</v>
      </c>
      <c r="E213" s="140" t="s">
        <v>2627</v>
      </c>
      <c r="F213" s="140" t="s">
        <v>2628</v>
      </c>
      <c r="G213" s="140" t="s">
        <v>2629</v>
      </c>
      <c r="H213" s="140" t="s">
        <v>2630</v>
      </c>
      <c r="I213" s="140"/>
      <c r="J213" s="290"/>
      <c r="K213" s="149" t="s">
        <v>2631</v>
      </c>
      <c r="L213" s="141"/>
      <c r="M213" s="150" t="s">
        <v>182</v>
      </c>
      <c r="N213" s="150" t="s">
        <v>2617</v>
      </c>
      <c r="O213" s="158" t="s">
        <v>2618</v>
      </c>
      <c r="P213" s="134"/>
      <c r="Q213" s="152" t="s">
        <v>2619</v>
      </c>
      <c r="R213" s="140" t="s">
        <v>2632</v>
      </c>
      <c r="S213" s="140" t="s">
        <v>2633</v>
      </c>
      <c r="T213" s="140" t="s">
        <v>2634</v>
      </c>
      <c r="U213" s="140" t="s">
        <v>2635</v>
      </c>
      <c r="V213" s="186" t="s">
        <v>2636</v>
      </c>
      <c r="W213" s="138" t="s">
        <v>2637</v>
      </c>
      <c r="X213" s="144" t="s">
        <v>246</v>
      </c>
      <c r="AA213" s="145">
        <f>IF(OR(J213="Fail",ISBLANK(J213)),INDEX('Issue Code Table'!C:C,MATCH(N:N,'Issue Code Table'!A:A,0)),IF(M213="Critical",6,IF(M213="Significant",5,IF(M213="Moderate",3,2))))</f>
        <v>6</v>
      </c>
    </row>
    <row r="214" spans="1:27" ht="128.25" customHeight="1" x14ac:dyDescent="0.25">
      <c r="A214" s="256" t="s">
        <v>2638</v>
      </c>
      <c r="B214" s="148" t="s">
        <v>2610</v>
      </c>
      <c r="C214" s="148" t="s">
        <v>2611</v>
      </c>
      <c r="D214" s="140" t="s">
        <v>216</v>
      </c>
      <c r="E214" s="140" t="s">
        <v>2639</v>
      </c>
      <c r="F214" s="140" t="s">
        <v>2640</v>
      </c>
      <c r="G214" s="140" t="s">
        <v>2641</v>
      </c>
      <c r="H214" s="140" t="s">
        <v>2642</v>
      </c>
      <c r="I214" s="140"/>
      <c r="J214" s="290"/>
      <c r="K214" s="149" t="s">
        <v>2643</v>
      </c>
      <c r="L214" s="141"/>
      <c r="M214" s="150" t="s">
        <v>182</v>
      </c>
      <c r="N214" s="150" t="s">
        <v>2617</v>
      </c>
      <c r="O214" s="158" t="s">
        <v>2618</v>
      </c>
      <c r="P214" s="134"/>
      <c r="Q214" s="152" t="s">
        <v>2619</v>
      </c>
      <c r="R214" s="140" t="s">
        <v>2644</v>
      </c>
      <c r="S214" s="140" t="s">
        <v>2621</v>
      </c>
      <c r="T214" s="140" t="s">
        <v>2645</v>
      </c>
      <c r="U214" s="140" t="s">
        <v>2646</v>
      </c>
      <c r="V214" s="186" t="s">
        <v>2647</v>
      </c>
      <c r="W214" s="138" t="s">
        <v>2648</v>
      </c>
      <c r="X214" s="144" t="s">
        <v>246</v>
      </c>
      <c r="AA214" s="145">
        <f>IF(OR(J214="Fail",ISBLANK(J214)),INDEX('Issue Code Table'!C:C,MATCH(N:N,'Issue Code Table'!A:A,0)),IF(M214="Critical",6,IF(M214="Significant",5,IF(M214="Moderate",3,2))))</f>
        <v>6</v>
      </c>
    </row>
    <row r="215" spans="1:27" ht="128.25" customHeight="1" x14ac:dyDescent="0.25">
      <c r="A215" s="256" t="s">
        <v>2649</v>
      </c>
      <c r="B215" s="148" t="s">
        <v>214</v>
      </c>
      <c r="C215" s="148" t="s">
        <v>215</v>
      </c>
      <c r="D215" s="140" t="s">
        <v>216</v>
      </c>
      <c r="E215" s="140" t="s">
        <v>2650</v>
      </c>
      <c r="F215" s="140" t="s">
        <v>2651</v>
      </c>
      <c r="G215" s="140" t="s">
        <v>2652</v>
      </c>
      <c r="H215" s="140" t="s">
        <v>2653</v>
      </c>
      <c r="I215" s="140"/>
      <c r="J215" s="290"/>
      <c r="K215" s="149" t="s">
        <v>2654</v>
      </c>
      <c r="L215" s="141"/>
      <c r="M215" s="150" t="s">
        <v>182</v>
      </c>
      <c r="N215" s="150" t="s">
        <v>794</v>
      </c>
      <c r="O215" s="158" t="s">
        <v>2655</v>
      </c>
      <c r="P215" s="134"/>
      <c r="Q215" s="152" t="s">
        <v>2656</v>
      </c>
      <c r="R215" s="140" t="s">
        <v>2657</v>
      </c>
      <c r="S215" s="140" t="s">
        <v>2658</v>
      </c>
      <c r="T215" s="140" t="s">
        <v>2659</v>
      </c>
      <c r="U215" s="140" t="s">
        <v>2660</v>
      </c>
      <c r="V215" s="186" t="s">
        <v>2661</v>
      </c>
      <c r="W215" s="138" t="s">
        <v>2662</v>
      </c>
      <c r="X215" s="144" t="s">
        <v>246</v>
      </c>
      <c r="AA215" s="145">
        <f>IF(OR(J215="Fail",ISBLANK(J215)),INDEX('Issue Code Table'!C:C,MATCH(N:N,'Issue Code Table'!A:A,0)),IF(M215="Critical",6,IF(M215="Significant",5,IF(M215="Moderate",3,2))))</f>
        <v>5</v>
      </c>
    </row>
    <row r="216" spans="1:27" ht="128.25" customHeight="1" x14ac:dyDescent="0.25">
      <c r="A216" s="256" t="s">
        <v>2663</v>
      </c>
      <c r="B216" s="148" t="s">
        <v>1290</v>
      </c>
      <c r="C216" s="148" t="s">
        <v>1291</v>
      </c>
      <c r="D216" s="140" t="s">
        <v>216</v>
      </c>
      <c r="E216" s="140" t="s">
        <v>2664</v>
      </c>
      <c r="F216" s="140" t="s">
        <v>2665</v>
      </c>
      <c r="G216" s="140" t="s">
        <v>2666</v>
      </c>
      <c r="H216" s="140" t="s">
        <v>2667</v>
      </c>
      <c r="I216" s="140"/>
      <c r="J216" s="290"/>
      <c r="K216" s="149" t="s">
        <v>2668</v>
      </c>
      <c r="L216" s="141"/>
      <c r="M216" s="150" t="s">
        <v>182</v>
      </c>
      <c r="N216" s="150" t="s">
        <v>794</v>
      </c>
      <c r="O216" s="158" t="s">
        <v>795</v>
      </c>
      <c r="P216" s="134"/>
      <c r="Q216" s="152" t="s">
        <v>2656</v>
      </c>
      <c r="R216" s="140" t="s">
        <v>2669</v>
      </c>
      <c r="S216" s="140" t="s">
        <v>2670</v>
      </c>
      <c r="T216" s="140" t="s">
        <v>2671</v>
      </c>
      <c r="U216" s="140" t="s">
        <v>356</v>
      </c>
      <c r="V216" s="186" t="s">
        <v>2672</v>
      </c>
      <c r="W216" s="138" t="s">
        <v>2673</v>
      </c>
      <c r="X216" s="144" t="s">
        <v>246</v>
      </c>
      <c r="AA216" s="145">
        <f>IF(OR(J216="Fail",ISBLANK(J216)),INDEX('Issue Code Table'!C:C,MATCH(N:N,'Issue Code Table'!A:A,0)),IF(M216="Critical",6,IF(M216="Significant",5,IF(M216="Moderate",3,2))))</f>
        <v>5</v>
      </c>
    </row>
    <row r="217" spans="1:27" ht="128.25" customHeight="1" x14ac:dyDescent="0.25">
      <c r="A217" s="256" t="s">
        <v>2674</v>
      </c>
      <c r="B217" s="148" t="s">
        <v>344</v>
      </c>
      <c r="C217" s="148" t="s">
        <v>345</v>
      </c>
      <c r="D217" s="148" t="s">
        <v>216</v>
      </c>
      <c r="E217" s="138" t="s">
        <v>2675</v>
      </c>
      <c r="F217" s="140" t="s">
        <v>2676</v>
      </c>
      <c r="G217" s="140" t="s">
        <v>2677</v>
      </c>
      <c r="H217" s="140" t="s">
        <v>2678</v>
      </c>
      <c r="I217" s="140"/>
      <c r="J217" s="290"/>
      <c r="K217" s="149" t="s">
        <v>2679</v>
      </c>
      <c r="L217" s="141"/>
      <c r="M217" s="162" t="s">
        <v>182</v>
      </c>
      <c r="N217" s="162" t="s">
        <v>794</v>
      </c>
      <c r="O217" s="162" t="s">
        <v>795</v>
      </c>
      <c r="P217" s="134"/>
      <c r="Q217" s="152" t="s">
        <v>2680</v>
      </c>
      <c r="R217" s="140" t="s">
        <v>2681</v>
      </c>
      <c r="S217" s="140" t="s">
        <v>2682</v>
      </c>
      <c r="T217" s="140" t="s">
        <v>2683</v>
      </c>
      <c r="U217" s="140"/>
      <c r="V217" s="186"/>
      <c r="W217" s="138" t="s">
        <v>2683</v>
      </c>
      <c r="X217" s="144" t="s">
        <v>246</v>
      </c>
      <c r="AA217" s="145">
        <f>IF(OR(J217="Fail",ISBLANK(J217)),INDEX('Issue Code Table'!C:C,MATCH(N:N,'Issue Code Table'!A:A,0)),IF(M217="Critical",6,IF(M217="Significant",5,IF(M217="Moderate",3,2))))</f>
        <v>5</v>
      </c>
    </row>
    <row r="218" spans="1:27" ht="128.25" customHeight="1" x14ac:dyDescent="0.25">
      <c r="A218" s="256" t="s">
        <v>2684</v>
      </c>
      <c r="B218" s="148" t="s">
        <v>344</v>
      </c>
      <c r="C218" s="148" t="s">
        <v>345</v>
      </c>
      <c r="D218" s="148" t="s">
        <v>216</v>
      </c>
      <c r="E218" s="140" t="s">
        <v>2685</v>
      </c>
      <c r="F218" s="140" t="s">
        <v>2686</v>
      </c>
      <c r="G218" s="140" t="s">
        <v>2687</v>
      </c>
      <c r="H218" s="140" t="s">
        <v>2688</v>
      </c>
      <c r="I218" s="140"/>
      <c r="J218" s="290"/>
      <c r="K218" s="140" t="s">
        <v>2689</v>
      </c>
      <c r="L218" s="141"/>
      <c r="M218" s="162" t="s">
        <v>182</v>
      </c>
      <c r="N218" s="162" t="s">
        <v>794</v>
      </c>
      <c r="O218" s="162" t="s">
        <v>795</v>
      </c>
      <c r="P218" s="134"/>
      <c r="Q218" s="152" t="s">
        <v>2680</v>
      </c>
      <c r="R218" s="140" t="s">
        <v>2690</v>
      </c>
      <c r="S218" s="140" t="s">
        <v>2691</v>
      </c>
      <c r="T218" s="140" t="s">
        <v>2692</v>
      </c>
      <c r="U218" s="140" t="s">
        <v>2693</v>
      </c>
      <c r="V218" s="186" t="s">
        <v>2694</v>
      </c>
      <c r="W218" s="138" t="s">
        <v>2695</v>
      </c>
      <c r="X218" s="144" t="s">
        <v>246</v>
      </c>
      <c r="AA218" s="145">
        <f>IF(OR(J218="Fail",ISBLANK(J218)),INDEX('Issue Code Table'!C:C,MATCH(N:N,'Issue Code Table'!A:A,0)),IF(M218="Critical",6,IF(M218="Significant",5,IF(M218="Moderate",3,2))))</f>
        <v>5</v>
      </c>
    </row>
    <row r="219" spans="1:27" ht="128.25" customHeight="1" x14ac:dyDescent="0.25">
      <c r="A219" s="256" t="s">
        <v>2696</v>
      </c>
      <c r="B219" s="148" t="s">
        <v>344</v>
      </c>
      <c r="C219" s="148" t="s">
        <v>345</v>
      </c>
      <c r="D219" s="148" t="s">
        <v>216</v>
      </c>
      <c r="E219" s="140" t="s">
        <v>2697</v>
      </c>
      <c r="F219" s="140" t="s">
        <v>2698</v>
      </c>
      <c r="G219" s="140" t="s">
        <v>2699</v>
      </c>
      <c r="H219" s="140" t="s">
        <v>2688</v>
      </c>
      <c r="I219" s="140"/>
      <c r="J219" s="290"/>
      <c r="K219" s="140" t="s">
        <v>2689</v>
      </c>
      <c r="L219" s="141"/>
      <c r="M219" s="162" t="s">
        <v>182</v>
      </c>
      <c r="N219" s="162" t="s">
        <v>794</v>
      </c>
      <c r="O219" s="162" t="s">
        <v>795</v>
      </c>
      <c r="P219" s="134"/>
      <c r="Q219" s="152" t="s">
        <v>2680</v>
      </c>
      <c r="R219" s="140" t="s">
        <v>2700</v>
      </c>
      <c r="S219" s="140" t="s">
        <v>2701</v>
      </c>
      <c r="T219" s="140" t="s">
        <v>2702</v>
      </c>
      <c r="U219" s="140" t="s">
        <v>2703</v>
      </c>
      <c r="V219" s="186" t="s">
        <v>2704</v>
      </c>
      <c r="W219" s="138" t="s">
        <v>2705</v>
      </c>
      <c r="X219" s="144" t="s">
        <v>246</v>
      </c>
      <c r="AA219" s="145">
        <f>IF(OR(J219="Fail",ISBLANK(J219)),INDEX('Issue Code Table'!C:C,MATCH(N:N,'Issue Code Table'!A:A,0)),IF(M219="Critical",6,IF(M219="Significant",5,IF(M219="Moderate",3,2))))</f>
        <v>5</v>
      </c>
    </row>
    <row r="220" spans="1:27" ht="128.25" customHeight="1" x14ac:dyDescent="0.25">
      <c r="A220" s="256" t="s">
        <v>2706</v>
      </c>
      <c r="B220" s="148" t="s">
        <v>344</v>
      </c>
      <c r="C220" s="148" t="s">
        <v>345</v>
      </c>
      <c r="D220" s="148" t="s">
        <v>216</v>
      </c>
      <c r="E220" s="140" t="s">
        <v>2707</v>
      </c>
      <c r="F220" s="140" t="s">
        <v>2708</v>
      </c>
      <c r="G220" s="140" t="s">
        <v>2709</v>
      </c>
      <c r="H220" s="140" t="s">
        <v>2710</v>
      </c>
      <c r="I220" s="140"/>
      <c r="J220" s="290"/>
      <c r="K220" s="140" t="s">
        <v>2711</v>
      </c>
      <c r="L220" s="141"/>
      <c r="M220" s="162" t="s">
        <v>182</v>
      </c>
      <c r="N220" s="162" t="s">
        <v>794</v>
      </c>
      <c r="O220" s="162" t="s">
        <v>795</v>
      </c>
      <c r="P220" s="134"/>
      <c r="Q220" s="152" t="s">
        <v>2680</v>
      </c>
      <c r="R220" s="140" t="s">
        <v>2712</v>
      </c>
      <c r="S220" s="140" t="s">
        <v>2713</v>
      </c>
      <c r="T220" s="140" t="s">
        <v>2714</v>
      </c>
      <c r="U220" s="140" t="s">
        <v>2715</v>
      </c>
      <c r="V220" s="186" t="s">
        <v>2716</v>
      </c>
      <c r="W220" s="138" t="s">
        <v>2717</v>
      </c>
      <c r="X220" s="144" t="s">
        <v>246</v>
      </c>
      <c r="AA220" s="145">
        <f>IF(OR(J220="Fail",ISBLANK(J220)),INDEX('Issue Code Table'!C:C,MATCH(N:N,'Issue Code Table'!A:A,0)),IF(M220="Critical",6,IF(M220="Significant",5,IF(M220="Moderate",3,2))))</f>
        <v>5</v>
      </c>
    </row>
    <row r="221" spans="1:27" ht="128.25" customHeight="1" x14ac:dyDescent="0.25">
      <c r="A221" s="256" t="s">
        <v>2718</v>
      </c>
      <c r="B221" s="148" t="s">
        <v>344</v>
      </c>
      <c r="C221" s="148" t="s">
        <v>345</v>
      </c>
      <c r="D221" s="148" t="s">
        <v>216</v>
      </c>
      <c r="E221" s="140" t="s">
        <v>2719</v>
      </c>
      <c r="F221" s="140" t="s">
        <v>2720</v>
      </c>
      <c r="G221" s="140" t="s">
        <v>2721</v>
      </c>
      <c r="H221" s="140" t="s">
        <v>2722</v>
      </c>
      <c r="I221" s="140"/>
      <c r="J221" s="290"/>
      <c r="K221" s="140" t="s">
        <v>2723</v>
      </c>
      <c r="L221" s="141"/>
      <c r="M221" s="162" t="s">
        <v>182</v>
      </c>
      <c r="N221" s="162" t="s">
        <v>794</v>
      </c>
      <c r="O221" s="162" t="s">
        <v>795</v>
      </c>
      <c r="P221" s="134"/>
      <c r="Q221" s="152" t="s">
        <v>2680</v>
      </c>
      <c r="R221" s="140" t="s">
        <v>2724</v>
      </c>
      <c r="S221" s="140" t="s">
        <v>2725</v>
      </c>
      <c r="T221" s="140" t="s">
        <v>2726</v>
      </c>
      <c r="U221" s="140" t="s">
        <v>2727</v>
      </c>
      <c r="V221" s="186" t="s">
        <v>2728</v>
      </c>
      <c r="W221" s="138" t="s">
        <v>2729</v>
      </c>
      <c r="X221" s="144" t="s">
        <v>246</v>
      </c>
      <c r="AA221" s="145">
        <f>IF(OR(J221="Fail",ISBLANK(J221)),INDEX('Issue Code Table'!C:C,MATCH(N:N,'Issue Code Table'!A:A,0)),IF(M221="Critical",6,IF(M221="Significant",5,IF(M221="Moderate",3,2))))</f>
        <v>5</v>
      </c>
    </row>
    <row r="222" spans="1:27" ht="128.25" customHeight="1" x14ac:dyDescent="0.25">
      <c r="A222" s="256" t="s">
        <v>2730</v>
      </c>
      <c r="B222" s="148" t="s">
        <v>344</v>
      </c>
      <c r="C222" s="148" t="s">
        <v>345</v>
      </c>
      <c r="D222" s="148" t="s">
        <v>216</v>
      </c>
      <c r="E222" s="140" t="s">
        <v>2731</v>
      </c>
      <c r="F222" s="140" t="s">
        <v>2732</v>
      </c>
      <c r="G222" s="140" t="s">
        <v>2733</v>
      </c>
      <c r="H222" s="140" t="s">
        <v>2734</v>
      </c>
      <c r="I222" s="140"/>
      <c r="J222" s="290"/>
      <c r="K222" s="140" t="s">
        <v>2735</v>
      </c>
      <c r="L222" s="141"/>
      <c r="M222" s="162" t="s">
        <v>182</v>
      </c>
      <c r="N222" s="162" t="s">
        <v>794</v>
      </c>
      <c r="O222" s="162" t="s">
        <v>795</v>
      </c>
      <c r="P222" s="134"/>
      <c r="Q222" s="152" t="s">
        <v>2680</v>
      </c>
      <c r="R222" s="140" t="s">
        <v>2736</v>
      </c>
      <c r="S222" s="140" t="s">
        <v>2737</v>
      </c>
      <c r="T222" s="140" t="s">
        <v>2738</v>
      </c>
      <c r="U222" s="140" t="s">
        <v>2739</v>
      </c>
      <c r="V222" s="186" t="s">
        <v>2740</v>
      </c>
      <c r="W222" s="138" t="s">
        <v>2741</v>
      </c>
      <c r="X222" s="144" t="s">
        <v>246</v>
      </c>
      <c r="AA222" s="145">
        <f>IF(OR(J222="Fail",ISBLANK(J222)),INDEX('Issue Code Table'!C:C,MATCH(N:N,'Issue Code Table'!A:A,0)),IF(M222="Critical",6,IF(M222="Significant",5,IF(M222="Moderate",3,2))))</f>
        <v>5</v>
      </c>
    </row>
    <row r="223" spans="1:27" ht="128.25" customHeight="1" x14ac:dyDescent="0.25">
      <c r="A223" s="256" t="s">
        <v>2742</v>
      </c>
      <c r="B223" s="148" t="s">
        <v>344</v>
      </c>
      <c r="C223" s="148" t="s">
        <v>345</v>
      </c>
      <c r="D223" s="148" t="s">
        <v>216</v>
      </c>
      <c r="E223" s="140" t="s">
        <v>2743</v>
      </c>
      <c r="F223" s="140" t="s">
        <v>2744</v>
      </c>
      <c r="G223" s="140" t="s">
        <v>2745</v>
      </c>
      <c r="H223" s="140" t="s">
        <v>2746</v>
      </c>
      <c r="I223" s="140"/>
      <c r="J223" s="290"/>
      <c r="K223" s="140" t="s">
        <v>2747</v>
      </c>
      <c r="L223" s="141"/>
      <c r="M223" s="162" t="s">
        <v>182</v>
      </c>
      <c r="N223" s="162" t="s">
        <v>794</v>
      </c>
      <c r="O223" s="162" t="s">
        <v>795</v>
      </c>
      <c r="P223" s="134"/>
      <c r="Q223" s="152" t="s">
        <v>2680</v>
      </c>
      <c r="R223" s="140" t="s">
        <v>2748</v>
      </c>
      <c r="S223" s="140" t="s">
        <v>2749</v>
      </c>
      <c r="T223" s="140" t="s">
        <v>2750</v>
      </c>
      <c r="U223" s="140" t="s">
        <v>2751</v>
      </c>
      <c r="V223" s="186" t="s">
        <v>2752</v>
      </c>
      <c r="W223" s="138" t="s">
        <v>2753</v>
      </c>
      <c r="X223" s="144" t="s">
        <v>246</v>
      </c>
      <c r="AA223" s="145">
        <f>IF(OR(J223="Fail",ISBLANK(J223)),INDEX('Issue Code Table'!C:C,MATCH(N:N,'Issue Code Table'!A:A,0)),IF(M223="Critical",6,IF(M223="Significant",5,IF(M223="Moderate",3,2))))</f>
        <v>5</v>
      </c>
    </row>
    <row r="224" spans="1:27" ht="128.25" customHeight="1" x14ac:dyDescent="0.25">
      <c r="A224" s="256" t="s">
        <v>2754</v>
      </c>
      <c r="B224" s="138" t="s">
        <v>214</v>
      </c>
      <c r="C224" s="138" t="s">
        <v>215</v>
      </c>
      <c r="D224" s="167" t="s">
        <v>216</v>
      </c>
      <c r="E224" s="140" t="s">
        <v>2755</v>
      </c>
      <c r="F224" s="140" t="s">
        <v>2756</v>
      </c>
      <c r="G224" s="140" t="s">
        <v>2757</v>
      </c>
      <c r="H224" s="167" t="s">
        <v>2172</v>
      </c>
      <c r="I224" s="167"/>
      <c r="J224" s="290"/>
      <c r="K224" s="138" t="s">
        <v>2173</v>
      </c>
      <c r="L224" s="141"/>
      <c r="M224" s="142" t="s">
        <v>222</v>
      </c>
      <c r="N224" s="142" t="s">
        <v>2142</v>
      </c>
      <c r="O224" s="168" t="s">
        <v>2143</v>
      </c>
      <c r="P224" s="134"/>
      <c r="Q224" s="152" t="s">
        <v>2680</v>
      </c>
      <c r="R224" s="140" t="s">
        <v>2758</v>
      </c>
      <c r="S224" s="140" t="s">
        <v>2759</v>
      </c>
      <c r="T224" s="140" t="s">
        <v>2760</v>
      </c>
      <c r="U224" s="140" t="s">
        <v>2761</v>
      </c>
      <c r="V224" s="186" t="s">
        <v>2762</v>
      </c>
      <c r="W224" s="192" t="s">
        <v>2763</v>
      </c>
      <c r="X224" s="144"/>
      <c r="AA224" s="145">
        <f>IF(OR(J224="Fail",ISBLANK(J224)),INDEX('Issue Code Table'!C:C,MATCH(N:N,'Issue Code Table'!A:A,0)),IF(M224="Critical",6,IF(M224="Significant",5,IF(M224="Moderate",3,2))))</f>
        <v>5</v>
      </c>
    </row>
    <row r="225" spans="1:27" ht="128.25" customHeight="1" x14ac:dyDescent="0.25">
      <c r="A225" s="256" t="s">
        <v>2764</v>
      </c>
      <c r="B225" s="140" t="s">
        <v>2765</v>
      </c>
      <c r="C225" s="140" t="s">
        <v>2766</v>
      </c>
      <c r="D225" s="140" t="s">
        <v>216</v>
      </c>
      <c r="E225" s="140" t="s">
        <v>2767</v>
      </c>
      <c r="F225" s="140" t="s">
        <v>2768</v>
      </c>
      <c r="G225" s="140" t="s">
        <v>2769</v>
      </c>
      <c r="H225" s="140" t="s">
        <v>2770</v>
      </c>
      <c r="I225" s="140"/>
      <c r="J225" s="290"/>
      <c r="K225" s="149" t="s">
        <v>2771</v>
      </c>
      <c r="L225" s="141"/>
      <c r="M225" s="150" t="s">
        <v>222</v>
      </c>
      <c r="N225" s="150" t="s">
        <v>845</v>
      </c>
      <c r="O225" s="158" t="s">
        <v>846</v>
      </c>
      <c r="P225" s="134"/>
      <c r="Q225" s="152" t="s">
        <v>2772</v>
      </c>
      <c r="R225" s="140" t="s">
        <v>2773</v>
      </c>
      <c r="S225" s="140" t="s">
        <v>2774</v>
      </c>
      <c r="T225" s="140" t="s">
        <v>2775</v>
      </c>
      <c r="U225" s="140" t="s">
        <v>356</v>
      </c>
      <c r="V225" s="186" t="s">
        <v>2776</v>
      </c>
      <c r="W225" s="138" t="s">
        <v>2777</v>
      </c>
      <c r="X225" s="144"/>
      <c r="AA225" s="145">
        <f>IF(OR(J225="Fail",ISBLANK(J225)),INDEX('Issue Code Table'!C:C,MATCH(N:N,'Issue Code Table'!A:A,0)),IF(M225="Critical",6,IF(M225="Significant",5,IF(M225="Moderate",3,2))))</f>
        <v>4</v>
      </c>
    </row>
    <row r="226" spans="1:27" ht="128.25" customHeight="1" x14ac:dyDescent="0.25">
      <c r="A226" s="256" t="s">
        <v>2778</v>
      </c>
      <c r="B226" s="140" t="s">
        <v>1612</v>
      </c>
      <c r="C226" s="140" t="s">
        <v>1613</v>
      </c>
      <c r="D226" s="140" t="s">
        <v>216</v>
      </c>
      <c r="E226" s="140" t="s">
        <v>2779</v>
      </c>
      <c r="F226" s="140" t="s">
        <v>2780</v>
      </c>
      <c r="G226" s="140" t="s">
        <v>2781</v>
      </c>
      <c r="H226" s="140" t="s">
        <v>2782</v>
      </c>
      <c r="I226" s="140"/>
      <c r="J226" s="290"/>
      <c r="K226" s="149" t="s">
        <v>2783</v>
      </c>
      <c r="L226" s="141"/>
      <c r="M226" s="150" t="s">
        <v>308</v>
      </c>
      <c r="N226" s="150" t="s">
        <v>2286</v>
      </c>
      <c r="O226" s="158" t="s">
        <v>2287</v>
      </c>
      <c r="P226" s="134"/>
      <c r="Q226" s="152" t="s">
        <v>2772</v>
      </c>
      <c r="R226" s="140" t="s">
        <v>2784</v>
      </c>
      <c r="S226" s="140" t="s">
        <v>1620</v>
      </c>
      <c r="T226" s="140" t="s">
        <v>2785</v>
      </c>
      <c r="U226" s="140" t="s">
        <v>2786</v>
      </c>
      <c r="V226" s="186" t="s">
        <v>2787</v>
      </c>
      <c r="W226" s="138" t="s">
        <v>2788</v>
      </c>
      <c r="X226" s="144"/>
      <c r="AA226" s="145">
        <f>IF(OR(J226="Fail",ISBLANK(J226)),INDEX('Issue Code Table'!C:C,MATCH(N:N,'Issue Code Table'!A:A,0)),IF(M226="Critical",6,IF(M226="Significant",5,IF(M226="Moderate",3,2))))</f>
        <v>2</v>
      </c>
    </row>
    <row r="227" spans="1:27" ht="128.25" customHeight="1" x14ac:dyDescent="0.25">
      <c r="A227" s="256" t="s">
        <v>2789</v>
      </c>
      <c r="B227" s="140" t="s">
        <v>2765</v>
      </c>
      <c r="C227" s="140" t="s">
        <v>2766</v>
      </c>
      <c r="D227" s="140" t="s">
        <v>216</v>
      </c>
      <c r="E227" s="140" t="s">
        <v>2790</v>
      </c>
      <c r="F227" s="140" t="s">
        <v>2768</v>
      </c>
      <c r="G227" s="140" t="s">
        <v>2791</v>
      </c>
      <c r="H227" s="140" t="s">
        <v>2792</v>
      </c>
      <c r="I227" s="140"/>
      <c r="J227" s="290"/>
      <c r="K227" s="149" t="s">
        <v>2793</v>
      </c>
      <c r="L227" s="141"/>
      <c r="M227" s="150" t="s">
        <v>222</v>
      </c>
      <c r="N227" s="150" t="s">
        <v>845</v>
      </c>
      <c r="O227" s="158" t="s">
        <v>846</v>
      </c>
      <c r="P227" s="134"/>
      <c r="Q227" s="152" t="s">
        <v>2794</v>
      </c>
      <c r="R227" s="140" t="s">
        <v>2795</v>
      </c>
      <c r="S227" s="140" t="s">
        <v>2774</v>
      </c>
      <c r="T227" s="140" t="s">
        <v>2796</v>
      </c>
      <c r="U227" s="140" t="s">
        <v>356</v>
      </c>
      <c r="V227" s="186" t="s">
        <v>2797</v>
      </c>
      <c r="W227" s="138" t="s">
        <v>2798</v>
      </c>
      <c r="X227" s="144"/>
      <c r="AA227" s="145">
        <f>IF(OR(J227="Fail",ISBLANK(J227)),INDEX('Issue Code Table'!C:C,MATCH(N:N,'Issue Code Table'!A:A,0)),IF(M227="Critical",6,IF(M227="Significant",5,IF(M227="Moderate",3,2))))</f>
        <v>4</v>
      </c>
    </row>
    <row r="228" spans="1:27" ht="128.25" customHeight="1" x14ac:dyDescent="0.25">
      <c r="A228" s="256" t="s">
        <v>2799</v>
      </c>
      <c r="B228" s="140" t="s">
        <v>1612</v>
      </c>
      <c r="C228" s="140" t="s">
        <v>1613</v>
      </c>
      <c r="D228" s="140" t="s">
        <v>216</v>
      </c>
      <c r="E228" s="140" t="s">
        <v>2800</v>
      </c>
      <c r="F228" s="140" t="s">
        <v>2801</v>
      </c>
      <c r="G228" s="140" t="s">
        <v>2802</v>
      </c>
      <c r="H228" s="140" t="s">
        <v>2803</v>
      </c>
      <c r="I228" s="140"/>
      <c r="J228" s="290"/>
      <c r="K228" s="149" t="s">
        <v>2804</v>
      </c>
      <c r="L228" s="141"/>
      <c r="M228" s="150" t="s">
        <v>308</v>
      </c>
      <c r="N228" s="150" t="s">
        <v>2286</v>
      </c>
      <c r="O228" s="158" t="s">
        <v>2287</v>
      </c>
      <c r="P228" s="134"/>
      <c r="Q228" s="152" t="s">
        <v>2794</v>
      </c>
      <c r="R228" s="140" t="s">
        <v>2805</v>
      </c>
      <c r="S228" s="140" t="s">
        <v>1620</v>
      </c>
      <c r="T228" s="140" t="s">
        <v>2806</v>
      </c>
      <c r="U228" s="140" t="s">
        <v>2786</v>
      </c>
      <c r="V228" s="186" t="s">
        <v>2807</v>
      </c>
      <c r="W228" s="138" t="s">
        <v>2808</v>
      </c>
      <c r="X228" s="144"/>
      <c r="AA228" s="145">
        <f>IF(OR(J228="Fail",ISBLANK(J228)),INDEX('Issue Code Table'!C:C,MATCH(N:N,'Issue Code Table'!A:A,0)),IF(M228="Critical",6,IF(M228="Significant",5,IF(M228="Moderate",3,2))))</f>
        <v>2</v>
      </c>
    </row>
    <row r="229" spans="1:27" ht="128.25" customHeight="1" x14ac:dyDescent="0.25">
      <c r="A229" s="256" t="s">
        <v>2809</v>
      </c>
      <c r="B229" s="140" t="s">
        <v>2765</v>
      </c>
      <c r="C229" s="140" t="s">
        <v>2766</v>
      </c>
      <c r="D229" s="140" t="s">
        <v>216</v>
      </c>
      <c r="E229" s="140" t="s">
        <v>2810</v>
      </c>
      <c r="F229" s="140" t="s">
        <v>2768</v>
      </c>
      <c r="G229" s="140" t="s">
        <v>2811</v>
      </c>
      <c r="H229" s="140" t="s">
        <v>2812</v>
      </c>
      <c r="I229" s="140"/>
      <c r="J229" s="290"/>
      <c r="K229" s="149" t="s">
        <v>2813</v>
      </c>
      <c r="L229" s="141"/>
      <c r="M229" s="150" t="s">
        <v>222</v>
      </c>
      <c r="N229" s="150" t="s">
        <v>845</v>
      </c>
      <c r="O229" s="158" t="s">
        <v>846</v>
      </c>
      <c r="P229" s="134"/>
      <c r="Q229" s="152" t="s">
        <v>2814</v>
      </c>
      <c r="R229" s="140" t="s">
        <v>2815</v>
      </c>
      <c r="S229" s="140" t="s">
        <v>2774</v>
      </c>
      <c r="T229" s="140" t="s">
        <v>2816</v>
      </c>
      <c r="U229" s="140" t="s">
        <v>356</v>
      </c>
      <c r="V229" s="186" t="s">
        <v>2817</v>
      </c>
      <c r="W229" s="138" t="s">
        <v>2818</v>
      </c>
      <c r="X229" s="144"/>
      <c r="AA229" s="145">
        <f>IF(OR(J229="Fail",ISBLANK(J229)),INDEX('Issue Code Table'!C:C,MATCH(N:N,'Issue Code Table'!A:A,0)),IF(M229="Critical",6,IF(M229="Significant",5,IF(M229="Moderate",3,2))))</f>
        <v>4</v>
      </c>
    </row>
    <row r="230" spans="1:27" ht="128.25" customHeight="1" x14ac:dyDescent="0.25">
      <c r="A230" s="256" t="s">
        <v>2819</v>
      </c>
      <c r="B230" s="140" t="s">
        <v>1612</v>
      </c>
      <c r="C230" s="140" t="s">
        <v>1613</v>
      </c>
      <c r="D230" s="140" t="s">
        <v>216</v>
      </c>
      <c r="E230" s="140" t="s">
        <v>2820</v>
      </c>
      <c r="F230" s="140" t="s">
        <v>2780</v>
      </c>
      <c r="G230" s="140" t="s">
        <v>2821</v>
      </c>
      <c r="H230" s="140" t="s">
        <v>2822</v>
      </c>
      <c r="I230" s="140"/>
      <c r="J230" s="290"/>
      <c r="K230" s="149" t="s">
        <v>2823</v>
      </c>
      <c r="L230" s="141"/>
      <c r="M230" s="150" t="s">
        <v>308</v>
      </c>
      <c r="N230" s="150" t="s">
        <v>2286</v>
      </c>
      <c r="O230" s="158" t="s">
        <v>2287</v>
      </c>
      <c r="P230" s="134"/>
      <c r="Q230" s="152" t="s">
        <v>2814</v>
      </c>
      <c r="R230" s="140" t="s">
        <v>2824</v>
      </c>
      <c r="S230" s="140" t="s">
        <v>2825</v>
      </c>
      <c r="T230" s="140" t="s">
        <v>2826</v>
      </c>
      <c r="U230" s="140" t="s">
        <v>2786</v>
      </c>
      <c r="V230" s="186" t="s">
        <v>2827</v>
      </c>
      <c r="W230" s="138" t="s">
        <v>2828</v>
      </c>
      <c r="X230" s="144"/>
      <c r="AA230" s="145">
        <f>IF(OR(J230="Fail",ISBLANK(J230)),INDEX('Issue Code Table'!C:C,MATCH(N:N,'Issue Code Table'!A:A,0)),IF(M230="Critical",6,IF(M230="Significant",5,IF(M230="Moderate",3,2))))</f>
        <v>2</v>
      </c>
    </row>
    <row r="231" spans="1:27" ht="128.25" customHeight="1" x14ac:dyDescent="0.25">
      <c r="A231" s="256" t="s">
        <v>2829</v>
      </c>
      <c r="B231" s="140" t="s">
        <v>2765</v>
      </c>
      <c r="C231" s="140" t="s">
        <v>2766</v>
      </c>
      <c r="D231" s="140" t="s">
        <v>216</v>
      </c>
      <c r="E231" s="140" t="s">
        <v>2830</v>
      </c>
      <c r="F231" s="140" t="s">
        <v>2768</v>
      </c>
      <c r="G231" s="140" t="s">
        <v>2831</v>
      </c>
      <c r="H231" s="140" t="s">
        <v>2832</v>
      </c>
      <c r="I231" s="140"/>
      <c r="J231" s="290"/>
      <c r="K231" s="149" t="s">
        <v>2833</v>
      </c>
      <c r="L231" s="141"/>
      <c r="M231" s="150" t="s">
        <v>222</v>
      </c>
      <c r="N231" s="150" t="s">
        <v>845</v>
      </c>
      <c r="O231" s="158" t="s">
        <v>846</v>
      </c>
      <c r="P231" s="134"/>
      <c r="Q231" s="152" t="s">
        <v>2834</v>
      </c>
      <c r="R231" s="140" t="s">
        <v>2835</v>
      </c>
      <c r="S231" s="140" t="s">
        <v>2774</v>
      </c>
      <c r="T231" s="140" t="s">
        <v>2836</v>
      </c>
      <c r="U231" s="140" t="s">
        <v>356</v>
      </c>
      <c r="V231" s="186" t="s">
        <v>2837</v>
      </c>
      <c r="W231" s="138" t="s">
        <v>2838</v>
      </c>
      <c r="X231" s="144"/>
      <c r="AA231" s="145">
        <f>IF(OR(J231="Fail",ISBLANK(J231)),INDEX('Issue Code Table'!C:C,MATCH(N:N,'Issue Code Table'!A:A,0)),IF(M231="Critical",6,IF(M231="Significant",5,IF(M231="Moderate",3,2))))</f>
        <v>4</v>
      </c>
    </row>
    <row r="232" spans="1:27" ht="128.25" customHeight="1" x14ac:dyDescent="0.25">
      <c r="A232" s="256" t="s">
        <v>2839</v>
      </c>
      <c r="B232" s="140" t="s">
        <v>1612</v>
      </c>
      <c r="C232" s="140" t="s">
        <v>1613</v>
      </c>
      <c r="D232" s="140" t="s">
        <v>216</v>
      </c>
      <c r="E232" s="140" t="s">
        <v>2840</v>
      </c>
      <c r="F232" s="140" t="s">
        <v>2780</v>
      </c>
      <c r="G232" s="140" t="s">
        <v>2841</v>
      </c>
      <c r="H232" s="140" t="s">
        <v>2842</v>
      </c>
      <c r="I232" s="140"/>
      <c r="J232" s="290"/>
      <c r="K232" s="149" t="s">
        <v>2843</v>
      </c>
      <c r="L232" s="141"/>
      <c r="M232" s="150" t="s">
        <v>308</v>
      </c>
      <c r="N232" s="150" t="s">
        <v>2286</v>
      </c>
      <c r="O232" s="158" t="s">
        <v>2287</v>
      </c>
      <c r="P232" s="134"/>
      <c r="Q232" s="152" t="s">
        <v>2834</v>
      </c>
      <c r="R232" s="140" t="s">
        <v>2844</v>
      </c>
      <c r="S232" s="140" t="s">
        <v>2825</v>
      </c>
      <c r="T232" s="140" t="s">
        <v>2845</v>
      </c>
      <c r="U232" s="140" t="s">
        <v>2786</v>
      </c>
      <c r="V232" s="186" t="s">
        <v>2846</v>
      </c>
      <c r="W232" s="138" t="s">
        <v>2847</v>
      </c>
      <c r="X232" s="144"/>
      <c r="AA232" s="145">
        <f>IF(OR(J232="Fail",ISBLANK(J232)),INDEX('Issue Code Table'!C:C,MATCH(N:N,'Issue Code Table'!A:A,0)),IF(M232="Critical",6,IF(M232="Significant",5,IF(M232="Moderate",3,2))))</f>
        <v>2</v>
      </c>
    </row>
    <row r="233" spans="1:27" ht="128.25" customHeight="1" x14ac:dyDescent="0.25">
      <c r="A233" s="256" t="s">
        <v>2848</v>
      </c>
      <c r="B233" s="153" t="s">
        <v>853</v>
      </c>
      <c r="C233" s="140" t="s">
        <v>854</v>
      </c>
      <c r="D233" s="140" t="s">
        <v>216</v>
      </c>
      <c r="E233" s="140" t="s">
        <v>2849</v>
      </c>
      <c r="F233" s="140" t="s">
        <v>2850</v>
      </c>
      <c r="G233" s="140" t="s">
        <v>2851</v>
      </c>
      <c r="H233" s="140" t="s">
        <v>2852</v>
      </c>
      <c r="I233" s="140"/>
      <c r="J233" s="290"/>
      <c r="K233" s="149" t="s">
        <v>2853</v>
      </c>
      <c r="L233" s="141"/>
      <c r="M233" s="150" t="s">
        <v>182</v>
      </c>
      <c r="N233" s="150" t="s">
        <v>2854</v>
      </c>
      <c r="O233" s="158" t="s">
        <v>2855</v>
      </c>
      <c r="P233" s="134"/>
      <c r="Q233" s="152" t="s">
        <v>2856</v>
      </c>
      <c r="R233" s="140" t="s">
        <v>2857</v>
      </c>
      <c r="S233" s="140" t="s">
        <v>2858</v>
      </c>
      <c r="T233" s="140" t="s">
        <v>2859</v>
      </c>
      <c r="U233" s="140" t="s">
        <v>356</v>
      </c>
      <c r="V233" s="186" t="s">
        <v>2860</v>
      </c>
      <c r="W233" s="138" t="s">
        <v>2861</v>
      </c>
      <c r="X233" s="144" t="s">
        <v>246</v>
      </c>
      <c r="AA233" s="145">
        <f>IF(OR(J233="Fail",ISBLANK(J233)),INDEX('Issue Code Table'!C:C,MATCH(N:N,'Issue Code Table'!A:A,0)),IF(M233="Critical",6,IF(M233="Significant",5,IF(M233="Moderate",3,2))))</f>
        <v>5</v>
      </c>
    </row>
    <row r="234" spans="1:27" ht="128.25" customHeight="1" x14ac:dyDescent="0.25">
      <c r="A234" s="256" t="s">
        <v>2862</v>
      </c>
      <c r="B234" s="153" t="s">
        <v>344</v>
      </c>
      <c r="C234" s="140" t="s">
        <v>345</v>
      </c>
      <c r="D234" s="140" t="s">
        <v>216</v>
      </c>
      <c r="E234" s="140" t="s">
        <v>2863</v>
      </c>
      <c r="F234" s="140" t="s">
        <v>2864</v>
      </c>
      <c r="G234" s="140" t="s">
        <v>2865</v>
      </c>
      <c r="H234" s="140" t="s">
        <v>2866</v>
      </c>
      <c r="I234" s="140"/>
      <c r="J234" s="290"/>
      <c r="K234" s="149" t="s">
        <v>2867</v>
      </c>
      <c r="L234" s="141"/>
      <c r="M234" s="150" t="s">
        <v>182</v>
      </c>
      <c r="N234" s="150" t="s">
        <v>2854</v>
      </c>
      <c r="O234" s="158" t="s">
        <v>2855</v>
      </c>
      <c r="P234" s="134"/>
      <c r="Q234" s="152" t="s">
        <v>2856</v>
      </c>
      <c r="R234" s="140" t="s">
        <v>2868</v>
      </c>
      <c r="S234" s="140" t="s">
        <v>2869</v>
      </c>
      <c r="T234" s="140" t="s">
        <v>2870</v>
      </c>
      <c r="U234" s="140" t="s">
        <v>356</v>
      </c>
      <c r="V234" s="186" t="s">
        <v>2871</v>
      </c>
      <c r="W234" s="138" t="s">
        <v>2872</v>
      </c>
      <c r="X234" s="144" t="s">
        <v>246</v>
      </c>
      <c r="AA234" s="145">
        <f>IF(OR(J234="Fail",ISBLANK(J234)),INDEX('Issue Code Table'!C:C,MATCH(N:N,'Issue Code Table'!A:A,0)),IF(M234="Critical",6,IF(M234="Significant",5,IF(M234="Moderate",3,2))))</f>
        <v>5</v>
      </c>
    </row>
    <row r="235" spans="1:27" ht="128.25" customHeight="1" x14ac:dyDescent="0.25">
      <c r="A235" s="256" t="s">
        <v>2873</v>
      </c>
      <c r="B235" s="153" t="s">
        <v>344</v>
      </c>
      <c r="C235" s="140" t="s">
        <v>345</v>
      </c>
      <c r="D235" s="140" t="s">
        <v>216</v>
      </c>
      <c r="E235" s="140" t="s">
        <v>2874</v>
      </c>
      <c r="F235" s="140" t="s">
        <v>2875</v>
      </c>
      <c r="G235" s="140" t="s">
        <v>2876</v>
      </c>
      <c r="H235" s="140" t="s">
        <v>2877</v>
      </c>
      <c r="I235" s="140"/>
      <c r="J235" s="290"/>
      <c r="K235" s="149" t="s">
        <v>2878</v>
      </c>
      <c r="L235" s="141"/>
      <c r="M235" s="150" t="s">
        <v>182</v>
      </c>
      <c r="N235" s="150" t="s">
        <v>794</v>
      </c>
      <c r="O235" s="158" t="s">
        <v>795</v>
      </c>
      <c r="P235" s="134"/>
      <c r="Q235" s="152" t="s">
        <v>2856</v>
      </c>
      <c r="R235" s="140" t="s">
        <v>2879</v>
      </c>
      <c r="S235" s="140" t="s">
        <v>2880</v>
      </c>
      <c r="T235" s="140" t="s">
        <v>2881</v>
      </c>
      <c r="U235" s="140" t="s">
        <v>356</v>
      </c>
      <c r="V235" s="186" t="s">
        <v>2882</v>
      </c>
      <c r="W235" s="138" t="s">
        <v>2883</v>
      </c>
      <c r="X235" s="144" t="s">
        <v>246</v>
      </c>
      <c r="AA235" s="145">
        <f>IF(OR(J235="Fail",ISBLANK(J235)),INDEX('Issue Code Table'!C:C,MATCH(N:N,'Issue Code Table'!A:A,0)),IF(M235="Critical",6,IF(M235="Significant",5,IF(M235="Moderate",3,2))))</f>
        <v>5</v>
      </c>
    </row>
    <row r="236" spans="1:27" ht="128.25" customHeight="1" x14ac:dyDescent="0.25">
      <c r="A236" s="256" t="s">
        <v>2884</v>
      </c>
      <c r="B236" s="153" t="s">
        <v>344</v>
      </c>
      <c r="C236" s="140" t="s">
        <v>345</v>
      </c>
      <c r="D236" s="140" t="s">
        <v>216</v>
      </c>
      <c r="E236" s="140" t="s">
        <v>2885</v>
      </c>
      <c r="F236" s="140" t="s">
        <v>2886</v>
      </c>
      <c r="G236" s="140" t="s">
        <v>2887</v>
      </c>
      <c r="H236" s="167" t="s">
        <v>2888</v>
      </c>
      <c r="I236" s="167"/>
      <c r="J236" s="290"/>
      <c r="K236" s="138" t="s">
        <v>2889</v>
      </c>
      <c r="L236" s="141"/>
      <c r="M236" s="142" t="s">
        <v>182</v>
      </c>
      <c r="N236" s="142" t="s">
        <v>794</v>
      </c>
      <c r="O236" s="168" t="s">
        <v>795</v>
      </c>
      <c r="P236" s="134"/>
      <c r="Q236" s="152" t="s">
        <v>2890</v>
      </c>
      <c r="R236" s="140" t="s">
        <v>2891</v>
      </c>
      <c r="S236" s="140" t="s">
        <v>2892</v>
      </c>
      <c r="T236" s="140" t="s">
        <v>2893</v>
      </c>
      <c r="U236" s="140" t="s">
        <v>2894</v>
      </c>
      <c r="V236" s="186" t="s">
        <v>2895</v>
      </c>
      <c r="W236" s="138" t="s">
        <v>2896</v>
      </c>
      <c r="X236" s="144" t="s">
        <v>246</v>
      </c>
      <c r="AA236" s="145">
        <f>IF(OR(J236="Fail",ISBLANK(J236)),INDEX('Issue Code Table'!C:C,MATCH(N:N,'Issue Code Table'!A:A,0)),IF(M236="Critical",6,IF(M236="Significant",5,IF(M236="Moderate",3,2))))</f>
        <v>5</v>
      </c>
    </row>
    <row r="237" spans="1:27" ht="128.25" customHeight="1" x14ac:dyDescent="0.25">
      <c r="A237" s="256" t="s">
        <v>2897</v>
      </c>
      <c r="B237" s="153" t="s">
        <v>344</v>
      </c>
      <c r="C237" s="140" t="s">
        <v>345</v>
      </c>
      <c r="D237" s="140" t="s">
        <v>216</v>
      </c>
      <c r="E237" s="138" t="s">
        <v>2898</v>
      </c>
      <c r="F237" s="186" t="s">
        <v>2899</v>
      </c>
      <c r="G237" s="186" t="s">
        <v>2900</v>
      </c>
      <c r="H237" s="167" t="s">
        <v>2901</v>
      </c>
      <c r="I237" s="167"/>
      <c r="J237" s="290"/>
      <c r="K237" s="167" t="s">
        <v>2902</v>
      </c>
      <c r="L237" s="141"/>
      <c r="M237" s="142" t="s">
        <v>182</v>
      </c>
      <c r="N237" s="142" t="s">
        <v>794</v>
      </c>
      <c r="O237" s="168" t="s">
        <v>795</v>
      </c>
      <c r="P237" s="134"/>
      <c r="Q237" s="152" t="s">
        <v>2890</v>
      </c>
      <c r="R237" s="140" t="s">
        <v>2903</v>
      </c>
      <c r="S237" s="186" t="s">
        <v>2904</v>
      </c>
      <c r="T237" s="186" t="s">
        <v>2905</v>
      </c>
      <c r="U237" s="186" t="s">
        <v>2894</v>
      </c>
      <c r="V237" s="186" t="s">
        <v>2895</v>
      </c>
      <c r="W237" s="138" t="s">
        <v>2906</v>
      </c>
      <c r="X237" s="144" t="s">
        <v>246</v>
      </c>
      <c r="AA237" s="145">
        <f>IF(OR(J237="Fail",ISBLANK(J237)),INDEX('Issue Code Table'!C:C,MATCH(N:N,'Issue Code Table'!A:A,0)),IF(M237="Critical",6,IF(M237="Significant",5,IF(M237="Moderate",3,2))))</f>
        <v>5</v>
      </c>
    </row>
    <row r="238" spans="1:27" ht="128.25" customHeight="1" x14ac:dyDescent="0.25">
      <c r="A238" s="256" t="s">
        <v>2907</v>
      </c>
      <c r="B238" s="153" t="s">
        <v>214</v>
      </c>
      <c r="C238" s="140" t="s">
        <v>215</v>
      </c>
      <c r="D238" s="140" t="s">
        <v>216</v>
      </c>
      <c r="E238" s="140" t="s">
        <v>2908</v>
      </c>
      <c r="F238" s="140" t="s">
        <v>2909</v>
      </c>
      <c r="G238" s="140" t="s">
        <v>2910</v>
      </c>
      <c r="H238" s="140" t="s">
        <v>2911</v>
      </c>
      <c r="I238" s="140"/>
      <c r="J238" s="290"/>
      <c r="K238" s="149" t="s">
        <v>2912</v>
      </c>
      <c r="L238" s="141"/>
      <c r="M238" s="150" t="s">
        <v>182</v>
      </c>
      <c r="N238" s="150" t="s">
        <v>1336</v>
      </c>
      <c r="O238" s="158" t="s">
        <v>1337</v>
      </c>
      <c r="P238" s="134"/>
      <c r="Q238" s="152" t="s">
        <v>2913</v>
      </c>
      <c r="R238" s="140" t="s">
        <v>2914</v>
      </c>
      <c r="S238" s="140" t="s">
        <v>2915</v>
      </c>
      <c r="T238" s="140" t="s">
        <v>2916</v>
      </c>
      <c r="U238" s="140" t="s">
        <v>2917</v>
      </c>
      <c r="V238" s="186" t="s">
        <v>2918</v>
      </c>
      <c r="W238" s="138" t="s">
        <v>2919</v>
      </c>
      <c r="X238" s="144" t="s">
        <v>246</v>
      </c>
      <c r="AA238" s="145">
        <f>IF(OR(J238="Fail",ISBLANK(J238)),INDEX('Issue Code Table'!C:C,MATCH(N:N,'Issue Code Table'!A:A,0)),IF(M238="Critical",6,IF(M238="Significant",5,IF(M238="Moderate",3,2))))</f>
        <v>5</v>
      </c>
    </row>
    <row r="239" spans="1:27" ht="128.25" customHeight="1" x14ac:dyDescent="0.25">
      <c r="A239" s="256" t="s">
        <v>2920</v>
      </c>
      <c r="B239" s="140" t="s">
        <v>853</v>
      </c>
      <c r="C239" s="140" t="s">
        <v>854</v>
      </c>
      <c r="D239" s="140" t="s">
        <v>216</v>
      </c>
      <c r="E239" s="140" t="s">
        <v>2921</v>
      </c>
      <c r="F239" s="140" t="s">
        <v>2922</v>
      </c>
      <c r="G239" s="140" t="s">
        <v>2923</v>
      </c>
      <c r="H239" s="140" t="s">
        <v>2924</v>
      </c>
      <c r="I239" s="140"/>
      <c r="J239" s="290"/>
      <c r="K239" s="149" t="s">
        <v>2925</v>
      </c>
      <c r="L239" s="141"/>
      <c r="M239" s="150" t="s">
        <v>182</v>
      </c>
      <c r="N239" s="150" t="s">
        <v>794</v>
      </c>
      <c r="O239" s="158" t="s">
        <v>795</v>
      </c>
      <c r="P239" s="134"/>
      <c r="Q239" s="152" t="s">
        <v>2926</v>
      </c>
      <c r="R239" s="140" t="s">
        <v>2927</v>
      </c>
      <c r="S239" s="140" t="s">
        <v>2928</v>
      </c>
      <c r="T239" s="140" t="s">
        <v>2929</v>
      </c>
      <c r="U239" s="140" t="s">
        <v>2930</v>
      </c>
      <c r="V239" s="186" t="s">
        <v>2931</v>
      </c>
      <c r="W239" s="138" t="s">
        <v>2932</v>
      </c>
      <c r="X239" s="144" t="s">
        <v>246</v>
      </c>
      <c r="AA239" s="145">
        <f>IF(OR(J239="Fail",ISBLANK(J239)),INDEX('Issue Code Table'!C:C,MATCH(N:N,'Issue Code Table'!A:A,0)),IF(M239="Critical",6,IF(M239="Significant",5,IF(M239="Moderate",3,2))))</f>
        <v>5</v>
      </c>
    </row>
    <row r="240" spans="1:27" ht="128.25" customHeight="1" x14ac:dyDescent="0.25">
      <c r="A240" s="256" t="s">
        <v>2933</v>
      </c>
      <c r="B240" s="140" t="s">
        <v>2569</v>
      </c>
      <c r="C240" s="140" t="s">
        <v>2570</v>
      </c>
      <c r="D240" s="140" t="s">
        <v>216</v>
      </c>
      <c r="E240" s="140" t="s">
        <v>2934</v>
      </c>
      <c r="F240" s="140" t="s">
        <v>2935</v>
      </c>
      <c r="G240" s="140" t="s">
        <v>2936</v>
      </c>
      <c r="H240" s="140" t="s">
        <v>2937</v>
      </c>
      <c r="I240" s="140"/>
      <c r="J240" s="290"/>
      <c r="K240" s="149" t="s">
        <v>2938</v>
      </c>
      <c r="L240" s="141"/>
      <c r="M240" s="150" t="s">
        <v>182</v>
      </c>
      <c r="N240" s="150" t="s">
        <v>794</v>
      </c>
      <c r="O240" s="158" t="s">
        <v>2939</v>
      </c>
      <c r="P240" s="134"/>
      <c r="Q240" s="152" t="s">
        <v>2940</v>
      </c>
      <c r="R240" s="140" t="s">
        <v>2941</v>
      </c>
      <c r="S240" s="140" t="s">
        <v>2942</v>
      </c>
      <c r="T240" s="140" t="s">
        <v>2943</v>
      </c>
      <c r="U240" s="140" t="s">
        <v>2944</v>
      </c>
      <c r="V240" s="186" t="s">
        <v>2945</v>
      </c>
      <c r="W240" s="138" t="s">
        <v>2946</v>
      </c>
      <c r="X240" s="144" t="s">
        <v>246</v>
      </c>
      <c r="AA240" s="145">
        <f>IF(OR(J240="Fail",ISBLANK(J240)),INDEX('Issue Code Table'!C:C,MATCH(N:N,'Issue Code Table'!A:A,0)),IF(M240="Critical",6,IF(M240="Significant",5,IF(M240="Moderate",3,2))))</f>
        <v>5</v>
      </c>
    </row>
    <row r="241" spans="1:27" ht="128.25" customHeight="1" x14ac:dyDescent="0.25">
      <c r="A241" s="256" t="s">
        <v>2947</v>
      </c>
      <c r="B241" s="140" t="s">
        <v>1155</v>
      </c>
      <c r="C241" s="140" t="s">
        <v>1156</v>
      </c>
      <c r="D241" s="140" t="s">
        <v>216</v>
      </c>
      <c r="E241" s="140" t="s">
        <v>2948</v>
      </c>
      <c r="F241" s="140" t="s">
        <v>2949</v>
      </c>
      <c r="G241" s="140" t="s">
        <v>2950</v>
      </c>
      <c r="H241" s="140" t="s">
        <v>2951</v>
      </c>
      <c r="I241" s="140"/>
      <c r="J241" s="290"/>
      <c r="K241" s="149" t="s">
        <v>2952</v>
      </c>
      <c r="L241" s="141"/>
      <c r="M241" s="150" t="s">
        <v>182</v>
      </c>
      <c r="N241" s="150" t="s">
        <v>794</v>
      </c>
      <c r="O241" s="158" t="s">
        <v>795</v>
      </c>
      <c r="P241" s="134"/>
      <c r="Q241" s="152" t="s">
        <v>2940</v>
      </c>
      <c r="R241" s="140" t="s">
        <v>2953</v>
      </c>
      <c r="S241" s="140" t="s">
        <v>2954</v>
      </c>
      <c r="T241" s="140" t="s">
        <v>2955</v>
      </c>
      <c r="U241" s="140" t="s">
        <v>2956</v>
      </c>
      <c r="V241" s="186" t="s">
        <v>2957</v>
      </c>
      <c r="W241" s="138" t="s">
        <v>2958</v>
      </c>
      <c r="X241" s="144" t="s">
        <v>246</v>
      </c>
      <c r="AA241" s="145">
        <f>IF(OR(J241="Fail",ISBLANK(J241)),INDEX('Issue Code Table'!C:C,MATCH(N:N,'Issue Code Table'!A:A,0)),IF(M241="Critical",6,IF(M241="Significant",5,IF(M241="Moderate",3,2))))</f>
        <v>5</v>
      </c>
    </row>
    <row r="242" spans="1:27" ht="128.25" customHeight="1" x14ac:dyDescent="0.25">
      <c r="A242" s="256" t="s">
        <v>2959</v>
      </c>
      <c r="B242" s="140" t="s">
        <v>2569</v>
      </c>
      <c r="C242" s="140" t="s">
        <v>2570</v>
      </c>
      <c r="D242" s="140" t="s">
        <v>216</v>
      </c>
      <c r="E242" s="140" t="s">
        <v>2960</v>
      </c>
      <c r="F242" s="140" t="s">
        <v>2961</v>
      </c>
      <c r="G242" s="140" t="s">
        <v>2962</v>
      </c>
      <c r="H242" s="140" t="s">
        <v>2963</v>
      </c>
      <c r="I242" s="140"/>
      <c r="J242" s="290"/>
      <c r="K242" s="149" t="s">
        <v>2964</v>
      </c>
      <c r="L242" s="141"/>
      <c r="M242" s="150" t="s">
        <v>182</v>
      </c>
      <c r="N242" s="271" t="s">
        <v>209</v>
      </c>
      <c r="O242" s="271" t="s">
        <v>210</v>
      </c>
      <c r="P242" s="134"/>
      <c r="Q242" s="152" t="s">
        <v>2940</v>
      </c>
      <c r="R242" s="140" t="s">
        <v>2965</v>
      </c>
      <c r="S242" s="140" t="s">
        <v>2966</v>
      </c>
      <c r="T242" s="140" t="s">
        <v>2967</v>
      </c>
      <c r="U242" s="140" t="s">
        <v>356</v>
      </c>
      <c r="V242" s="186" t="s">
        <v>2968</v>
      </c>
      <c r="W242" s="138" t="s">
        <v>2969</v>
      </c>
      <c r="X242" s="144" t="s">
        <v>246</v>
      </c>
      <c r="AA242" s="145">
        <f>IF(OR(J242="Fail",ISBLANK(J242)),INDEX('Issue Code Table'!C:C,MATCH(N:N,'Issue Code Table'!A:A,0)),IF(M242="Critical",6,IF(M242="Significant",5,IF(M242="Moderate",3,2))))</f>
        <v>6</v>
      </c>
    </row>
    <row r="243" spans="1:27" ht="128.25" customHeight="1" x14ac:dyDescent="0.25">
      <c r="A243" s="256" t="s">
        <v>2970</v>
      </c>
      <c r="B243" s="153" t="s">
        <v>344</v>
      </c>
      <c r="C243" s="140" t="s">
        <v>345</v>
      </c>
      <c r="D243" s="140" t="s">
        <v>216</v>
      </c>
      <c r="E243" s="140" t="s">
        <v>2971</v>
      </c>
      <c r="F243" s="140" t="s">
        <v>2972</v>
      </c>
      <c r="G243" s="140" t="s">
        <v>2973</v>
      </c>
      <c r="H243" s="140" t="s">
        <v>2974</v>
      </c>
      <c r="I243" s="140"/>
      <c r="J243" s="290"/>
      <c r="K243" s="149" t="s">
        <v>2975</v>
      </c>
      <c r="L243" s="141"/>
      <c r="M243" s="150" t="s">
        <v>182</v>
      </c>
      <c r="N243" s="150" t="s">
        <v>794</v>
      </c>
      <c r="O243" s="158" t="s">
        <v>795</v>
      </c>
      <c r="P243" s="134"/>
      <c r="Q243" s="152" t="s">
        <v>2976</v>
      </c>
      <c r="R243" s="140" t="s">
        <v>2977</v>
      </c>
      <c r="S243" s="140" t="s">
        <v>2978</v>
      </c>
      <c r="T243" s="140" t="s">
        <v>2979</v>
      </c>
      <c r="U243" s="140" t="s">
        <v>356</v>
      </c>
      <c r="V243" s="186" t="s">
        <v>2980</v>
      </c>
      <c r="W243" s="138" t="s">
        <v>2981</v>
      </c>
      <c r="X243" s="144" t="s">
        <v>246</v>
      </c>
      <c r="AA243" s="145">
        <f>IF(OR(J243="Fail",ISBLANK(J243)),INDEX('Issue Code Table'!C:C,MATCH(N:N,'Issue Code Table'!A:A,0)),IF(M243="Critical",6,IF(M243="Significant",5,IF(M243="Moderate",3,2))))</f>
        <v>5</v>
      </c>
    </row>
    <row r="244" spans="1:27" ht="128.25" customHeight="1" x14ac:dyDescent="0.25">
      <c r="A244" s="256" t="s">
        <v>2982</v>
      </c>
      <c r="B244" s="153" t="s">
        <v>344</v>
      </c>
      <c r="C244" s="140" t="s">
        <v>345</v>
      </c>
      <c r="D244" s="140" t="s">
        <v>216</v>
      </c>
      <c r="E244" s="140" t="s">
        <v>2983</v>
      </c>
      <c r="F244" s="140" t="s">
        <v>2984</v>
      </c>
      <c r="G244" s="140" t="s">
        <v>2985</v>
      </c>
      <c r="H244" s="140" t="s">
        <v>2986</v>
      </c>
      <c r="I244" s="140"/>
      <c r="J244" s="290"/>
      <c r="K244" s="149" t="s">
        <v>2987</v>
      </c>
      <c r="L244" s="141"/>
      <c r="M244" s="150" t="s">
        <v>182</v>
      </c>
      <c r="N244" s="150" t="s">
        <v>794</v>
      </c>
      <c r="O244" s="158" t="s">
        <v>795</v>
      </c>
      <c r="P244" s="134"/>
      <c r="Q244" s="152" t="s">
        <v>2976</v>
      </c>
      <c r="R244" s="140" t="s">
        <v>2988</v>
      </c>
      <c r="S244" s="140" t="s">
        <v>2989</v>
      </c>
      <c r="T244" s="140" t="s">
        <v>2990</v>
      </c>
      <c r="U244" s="140" t="s">
        <v>356</v>
      </c>
      <c r="V244" s="186" t="s">
        <v>2991</v>
      </c>
      <c r="W244" s="138" t="s">
        <v>2992</v>
      </c>
      <c r="X244" s="144" t="s">
        <v>246</v>
      </c>
      <c r="AA244" s="145">
        <f>IF(OR(J244="Fail",ISBLANK(J244)),INDEX('Issue Code Table'!C:C,MATCH(N:N,'Issue Code Table'!A:A,0)),IF(M244="Critical",6,IF(M244="Significant",5,IF(M244="Moderate",3,2))))</f>
        <v>5</v>
      </c>
    </row>
    <row r="245" spans="1:27" ht="128.25" customHeight="1" x14ac:dyDescent="0.25">
      <c r="A245" s="256" t="s">
        <v>2993</v>
      </c>
      <c r="B245" s="153" t="s">
        <v>2610</v>
      </c>
      <c r="C245" s="140" t="s">
        <v>2611</v>
      </c>
      <c r="D245" s="140" t="s">
        <v>216</v>
      </c>
      <c r="E245" s="140" t="s">
        <v>2994</v>
      </c>
      <c r="F245" s="140" t="s">
        <v>2995</v>
      </c>
      <c r="G245" s="140" t="s">
        <v>2996</v>
      </c>
      <c r="H245" s="140" t="s">
        <v>2997</v>
      </c>
      <c r="I245" s="140"/>
      <c r="J245" s="290"/>
      <c r="K245" s="149" t="s">
        <v>2998</v>
      </c>
      <c r="L245" s="141"/>
      <c r="M245" s="150" t="s">
        <v>182</v>
      </c>
      <c r="N245" s="150" t="s">
        <v>2142</v>
      </c>
      <c r="O245" s="158" t="s">
        <v>2143</v>
      </c>
      <c r="P245" s="134"/>
      <c r="Q245" s="152" t="s">
        <v>2999</v>
      </c>
      <c r="R245" s="140" t="s">
        <v>3000</v>
      </c>
      <c r="S245" s="140" t="s">
        <v>3001</v>
      </c>
      <c r="T245" s="140" t="s">
        <v>3002</v>
      </c>
      <c r="U245" s="140" t="s">
        <v>3003</v>
      </c>
      <c r="V245" s="186" t="s">
        <v>3004</v>
      </c>
      <c r="W245" s="138" t="s">
        <v>3005</v>
      </c>
      <c r="X245" s="144" t="s">
        <v>246</v>
      </c>
      <c r="AA245" s="145">
        <f>IF(OR(J245="Fail",ISBLANK(J245)),INDEX('Issue Code Table'!C:C,MATCH(N:N,'Issue Code Table'!A:A,0)),IF(M245="Critical",6,IF(M245="Significant",5,IF(M245="Moderate",3,2))))</f>
        <v>5</v>
      </c>
    </row>
    <row r="246" spans="1:27" ht="128.25" customHeight="1" x14ac:dyDescent="0.25">
      <c r="A246" s="256" t="s">
        <v>3006</v>
      </c>
      <c r="B246" s="153" t="s">
        <v>344</v>
      </c>
      <c r="C246" s="140" t="s">
        <v>345</v>
      </c>
      <c r="D246" s="140" t="s">
        <v>216</v>
      </c>
      <c r="E246" s="140" t="s">
        <v>3007</v>
      </c>
      <c r="F246" s="140" t="s">
        <v>3008</v>
      </c>
      <c r="G246" s="140" t="s">
        <v>3009</v>
      </c>
      <c r="H246" s="140" t="s">
        <v>3010</v>
      </c>
      <c r="I246" s="140"/>
      <c r="J246" s="290"/>
      <c r="K246" s="149" t="s">
        <v>3011</v>
      </c>
      <c r="L246" s="141"/>
      <c r="M246" s="150" t="s">
        <v>182</v>
      </c>
      <c r="N246" s="150" t="s">
        <v>2142</v>
      </c>
      <c r="O246" s="158" t="s">
        <v>2143</v>
      </c>
      <c r="P246" s="134"/>
      <c r="Q246" s="152" t="s">
        <v>3012</v>
      </c>
      <c r="R246" s="140" t="s">
        <v>3013</v>
      </c>
      <c r="S246" s="140" t="s">
        <v>3014</v>
      </c>
      <c r="T246" s="140" t="s">
        <v>3015</v>
      </c>
      <c r="U246" s="140" t="s">
        <v>356</v>
      </c>
      <c r="V246" s="186" t="s">
        <v>3016</v>
      </c>
      <c r="W246" s="138" t="s">
        <v>3017</v>
      </c>
      <c r="X246" s="144" t="s">
        <v>246</v>
      </c>
      <c r="AA246" s="145">
        <f>IF(OR(J246="Fail",ISBLANK(J246)),INDEX('Issue Code Table'!C:C,MATCH(N:N,'Issue Code Table'!A:A,0)),IF(M246="Critical",6,IF(M246="Significant",5,IF(M246="Moderate",3,2))))</f>
        <v>5</v>
      </c>
    </row>
    <row r="247" spans="1:27" ht="128.25" customHeight="1" x14ac:dyDescent="0.25">
      <c r="A247" s="256" t="s">
        <v>3018</v>
      </c>
      <c r="B247" s="138" t="s">
        <v>344</v>
      </c>
      <c r="C247" s="138" t="s">
        <v>345</v>
      </c>
      <c r="D247" s="167" t="s">
        <v>216</v>
      </c>
      <c r="E247" s="140" t="s">
        <v>3019</v>
      </c>
      <c r="F247" s="140" t="s">
        <v>3020</v>
      </c>
      <c r="G247" s="140" t="s">
        <v>3021</v>
      </c>
      <c r="H247" s="167" t="s">
        <v>3022</v>
      </c>
      <c r="I247" s="167"/>
      <c r="J247" s="290"/>
      <c r="K247" s="138" t="s">
        <v>3023</v>
      </c>
      <c r="L247" s="141"/>
      <c r="M247" s="142" t="s">
        <v>182</v>
      </c>
      <c r="N247" s="142" t="s">
        <v>794</v>
      </c>
      <c r="O247" s="168" t="s">
        <v>795</v>
      </c>
      <c r="P247" s="134"/>
      <c r="Q247" s="152" t="s">
        <v>3024</v>
      </c>
      <c r="R247" s="140" t="s">
        <v>3025</v>
      </c>
      <c r="S247" s="140" t="s">
        <v>3026</v>
      </c>
      <c r="T247" s="140" t="s">
        <v>3027</v>
      </c>
      <c r="U247" s="140" t="s">
        <v>356</v>
      </c>
      <c r="V247" s="186" t="s">
        <v>3028</v>
      </c>
      <c r="W247" s="138" t="s">
        <v>3029</v>
      </c>
      <c r="X247" s="144" t="s">
        <v>246</v>
      </c>
      <c r="AA247" s="145">
        <f>IF(OR(J247="Fail",ISBLANK(J247)),INDEX('Issue Code Table'!C:C,MATCH(N:N,'Issue Code Table'!A:A,0)),IF(M247="Critical",6,IF(M247="Significant",5,IF(M247="Moderate",3,2))))</f>
        <v>5</v>
      </c>
    </row>
    <row r="248" spans="1:27" ht="128.25" customHeight="1" x14ac:dyDescent="0.25">
      <c r="A248" s="256" t="s">
        <v>3030</v>
      </c>
      <c r="B248" s="138" t="s">
        <v>344</v>
      </c>
      <c r="C248" s="138" t="s">
        <v>345</v>
      </c>
      <c r="D248" s="167" t="s">
        <v>216</v>
      </c>
      <c r="E248" s="140" t="s">
        <v>3031</v>
      </c>
      <c r="F248" s="140" t="s">
        <v>3032</v>
      </c>
      <c r="G248" s="140" t="s">
        <v>3033</v>
      </c>
      <c r="H248" s="167" t="s">
        <v>3034</v>
      </c>
      <c r="I248" s="167"/>
      <c r="J248" s="290"/>
      <c r="K248" s="138" t="s">
        <v>3035</v>
      </c>
      <c r="L248" s="141"/>
      <c r="M248" s="142" t="s">
        <v>182</v>
      </c>
      <c r="N248" s="142" t="s">
        <v>794</v>
      </c>
      <c r="O248" s="168" t="s">
        <v>795</v>
      </c>
      <c r="P248" s="134"/>
      <c r="Q248" s="152" t="s">
        <v>3036</v>
      </c>
      <c r="R248" s="140" t="s">
        <v>3037</v>
      </c>
      <c r="S248" s="140" t="s">
        <v>3038</v>
      </c>
      <c r="T248" s="140" t="s">
        <v>3039</v>
      </c>
      <c r="U248" s="140" t="s">
        <v>356</v>
      </c>
      <c r="V248" s="186" t="s">
        <v>3040</v>
      </c>
      <c r="W248" s="138" t="s">
        <v>3041</v>
      </c>
      <c r="X248" s="144" t="s">
        <v>246</v>
      </c>
      <c r="AA248" s="145">
        <f>IF(OR(J248="Fail",ISBLANK(J248)),INDEX('Issue Code Table'!C:C,MATCH(N:N,'Issue Code Table'!A:A,0)),IF(M248="Critical",6,IF(M248="Significant",5,IF(M248="Moderate",3,2))))</f>
        <v>5</v>
      </c>
    </row>
    <row r="249" spans="1:27" ht="128.25" customHeight="1" x14ac:dyDescent="0.25">
      <c r="A249" s="256" t="s">
        <v>3042</v>
      </c>
      <c r="B249" s="138" t="s">
        <v>344</v>
      </c>
      <c r="C249" s="138" t="s">
        <v>345</v>
      </c>
      <c r="D249" s="167" t="s">
        <v>216</v>
      </c>
      <c r="E249" s="140" t="s">
        <v>3043</v>
      </c>
      <c r="F249" s="140" t="s">
        <v>3044</v>
      </c>
      <c r="G249" s="140" t="s">
        <v>3045</v>
      </c>
      <c r="H249" s="167" t="s">
        <v>3046</v>
      </c>
      <c r="I249" s="167"/>
      <c r="J249" s="290"/>
      <c r="K249" s="138" t="s">
        <v>3047</v>
      </c>
      <c r="L249" s="141"/>
      <c r="M249" s="142" t="s">
        <v>182</v>
      </c>
      <c r="N249" s="142" t="s">
        <v>794</v>
      </c>
      <c r="O249" s="168" t="s">
        <v>795</v>
      </c>
      <c r="P249" s="134"/>
      <c r="Q249" s="152" t="s">
        <v>3048</v>
      </c>
      <c r="R249" s="140" t="s">
        <v>3049</v>
      </c>
      <c r="S249" s="140" t="s">
        <v>3050</v>
      </c>
      <c r="T249" s="140" t="s">
        <v>3051</v>
      </c>
      <c r="U249" s="140" t="s">
        <v>3052</v>
      </c>
      <c r="V249" s="186" t="s">
        <v>3053</v>
      </c>
      <c r="W249" s="138" t="s">
        <v>3054</v>
      </c>
      <c r="X249" s="144" t="s">
        <v>246</v>
      </c>
      <c r="AA249" s="145">
        <f>IF(OR(J249="Fail",ISBLANK(J249)),INDEX('Issue Code Table'!C:C,MATCH(N:N,'Issue Code Table'!A:A,0)),IF(M249="Critical",6,IF(M249="Significant",5,IF(M249="Moderate",3,2))))</f>
        <v>5</v>
      </c>
    </row>
    <row r="250" spans="1:27" ht="128.25" customHeight="1" x14ac:dyDescent="0.25">
      <c r="A250" s="256" t="s">
        <v>3055</v>
      </c>
      <c r="B250" s="138" t="s">
        <v>344</v>
      </c>
      <c r="C250" s="138" t="s">
        <v>345</v>
      </c>
      <c r="D250" s="167" t="s">
        <v>216</v>
      </c>
      <c r="E250" s="140" t="s">
        <v>3056</v>
      </c>
      <c r="F250" s="140" t="s">
        <v>3057</v>
      </c>
      <c r="G250" s="140" t="s">
        <v>3058</v>
      </c>
      <c r="H250" s="167" t="s">
        <v>3059</v>
      </c>
      <c r="I250" s="167"/>
      <c r="J250" s="290"/>
      <c r="K250" s="138" t="s">
        <v>3060</v>
      </c>
      <c r="L250" s="141"/>
      <c r="M250" s="142" t="s">
        <v>182</v>
      </c>
      <c r="N250" s="142" t="s">
        <v>794</v>
      </c>
      <c r="O250" s="168" t="s">
        <v>795</v>
      </c>
      <c r="P250" s="134"/>
      <c r="Q250" s="152" t="s">
        <v>3061</v>
      </c>
      <c r="R250" s="140" t="s">
        <v>3062</v>
      </c>
      <c r="S250" s="140" t="s">
        <v>3063</v>
      </c>
      <c r="T250" s="140" t="s">
        <v>3064</v>
      </c>
      <c r="U250" s="140" t="s">
        <v>3065</v>
      </c>
      <c r="V250" s="186" t="s">
        <v>3066</v>
      </c>
      <c r="W250" s="138" t="s">
        <v>3067</v>
      </c>
      <c r="X250" s="144" t="s">
        <v>246</v>
      </c>
      <c r="AA250" s="145">
        <f>IF(OR(J250="Fail",ISBLANK(J250)),INDEX('Issue Code Table'!C:C,MATCH(N:N,'Issue Code Table'!A:A,0)),IF(M250="Critical",6,IF(M250="Significant",5,IF(M250="Moderate",3,2))))</f>
        <v>5</v>
      </c>
    </row>
    <row r="251" spans="1:27" ht="128.25" customHeight="1" x14ac:dyDescent="0.25">
      <c r="A251" s="256" t="s">
        <v>3068</v>
      </c>
      <c r="B251" s="138" t="s">
        <v>344</v>
      </c>
      <c r="C251" s="138" t="s">
        <v>345</v>
      </c>
      <c r="D251" s="167" t="s">
        <v>216</v>
      </c>
      <c r="E251" s="140" t="s">
        <v>3069</v>
      </c>
      <c r="F251" s="140" t="s">
        <v>3070</v>
      </c>
      <c r="G251" s="140" t="s">
        <v>3071</v>
      </c>
      <c r="H251" s="167" t="s">
        <v>3072</v>
      </c>
      <c r="I251" s="167"/>
      <c r="J251" s="290"/>
      <c r="K251" s="138" t="s">
        <v>3073</v>
      </c>
      <c r="L251" s="141"/>
      <c r="M251" s="142" t="s">
        <v>182</v>
      </c>
      <c r="N251" s="142" t="s">
        <v>794</v>
      </c>
      <c r="O251" s="168" t="s">
        <v>795</v>
      </c>
      <c r="P251" s="134"/>
      <c r="Q251" s="152" t="s">
        <v>3061</v>
      </c>
      <c r="R251" s="140" t="s">
        <v>3074</v>
      </c>
      <c r="S251" s="140" t="s">
        <v>3075</v>
      </c>
      <c r="T251" s="140" t="s">
        <v>3076</v>
      </c>
      <c r="U251" s="140" t="s">
        <v>3077</v>
      </c>
      <c r="V251" s="186" t="s">
        <v>3078</v>
      </c>
      <c r="W251" s="138" t="s">
        <v>3079</v>
      </c>
      <c r="X251" s="144" t="s">
        <v>246</v>
      </c>
      <c r="AA251" s="145">
        <f>IF(OR(J251="Fail",ISBLANK(J251)),INDEX('Issue Code Table'!C:C,MATCH(N:N,'Issue Code Table'!A:A,0)),IF(M251="Critical",6,IF(M251="Significant",5,IF(M251="Moderate",3,2))))</f>
        <v>5</v>
      </c>
    </row>
    <row r="252" spans="1:27" ht="128.25" customHeight="1" x14ac:dyDescent="0.25">
      <c r="A252" s="256" t="s">
        <v>3080</v>
      </c>
      <c r="B252" s="148" t="s">
        <v>1290</v>
      </c>
      <c r="C252" s="148" t="s">
        <v>1291</v>
      </c>
      <c r="D252" s="148" t="s">
        <v>216</v>
      </c>
      <c r="E252" s="140" t="s">
        <v>3081</v>
      </c>
      <c r="F252" s="140" t="s">
        <v>3082</v>
      </c>
      <c r="G252" s="140" t="s">
        <v>3083</v>
      </c>
      <c r="H252" s="138" t="s">
        <v>3084</v>
      </c>
      <c r="I252" s="167"/>
      <c r="J252" s="290"/>
      <c r="K252" s="138" t="s">
        <v>3085</v>
      </c>
      <c r="L252" s="141"/>
      <c r="M252" s="162" t="s">
        <v>182</v>
      </c>
      <c r="N252" s="162" t="s">
        <v>1504</v>
      </c>
      <c r="O252" s="162" t="s">
        <v>1505</v>
      </c>
      <c r="P252" s="134"/>
      <c r="Q252" s="152" t="s">
        <v>3086</v>
      </c>
      <c r="R252" s="140" t="s">
        <v>3087</v>
      </c>
      <c r="S252" s="140" t="s">
        <v>3088</v>
      </c>
      <c r="T252" s="140" t="s">
        <v>3089</v>
      </c>
      <c r="U252" s="140" t="s">
        <v>3090</v>
      </c>
      <c r="V252" s="186" t="s">
        <v>3091</v>
      </c>
      <c r="W252" s="138" t="s">
        <v>3092</v>
      </c>
      <c r="X252" s="144" t="s">
        <v>246</v>
      </c>
      <c r="AA252" s="145">
        <f>IF(OR(J252="Fail",ISBLANK(J252)),INDEX('Issue Code Table'!C:C,MATCH(N:N,'Issue Code Table'!A:A,0)),IF(M252="Critical",6,IF(M252="Significant",5,IF(M252="Moderate",3,2))))</f>
        <v>5</v>
      </c>
    </row>
    <row r="253" spans="1:27" ht="128.25" customHeight="1" x14ac:dyDescent="0.25">
      <c r="A253" s="256" t="s">
        <v>3093</v>
      </c>
      <c r="B253" s="140" t="s">
        <v>3094</v>
      </c>
      <c r="C253" s="140" t="s">
        <v>3095</v>
      </c>
      <c r="D253" s="140" t="s">
        <v>216</v>
      </c>
      <c r="E253" s="140" t="s">
        <v>3096</v>
      </c>
      <c r="F253" s="140" t="s">
        <v>3097</v>
      </c>
      <c r="G253" s="140" t="s">
        <v>3098</v>
      </c>
      <c r="H253" s="140" t="s">
        <v>3099</v>
      </c>
      <c r="I253" s="140"/>
      <c r="J253" s="290"/>
      <c r="K253" s="149" t="s">
        <v>3100</v>
      </c>
      <c r="L253" s="141"/>
      <c r="M253" s="150" t="s">
        <v>222</v>
      </c>
      <c r="N253" s="150" t="s">
        <v>388</v>
      </c>
      <c r="O253" s="150" t="s">
        <v>389</v>
      </c>
      <c r="P253" s="134"/>
      <c r="Q253" s="152" t="s">
        <v>3101</v>
      </c>
      <c r="R253" s="140" t="s">
        <v>3102</v>
      </c>
      <c r="S253" s="140" t="s">
        <v>3103</v>
      </c>
      <c r="T253" s="140" t="s">
        <v>3104</v>
      </c>
      <c r="U253" s="140" t="s">
        <v>356</v>
      </c>
      <c r="V253" s="186" t="s">
        <v>3105</v>
      </c>
      <c r="W253" s="138" t="s">
        <v>3106</v>
      </c>
      <c r="X253" s="144"/>
      <c r="AA253" s="145">
        <f>IF(OR(J253="Fail",ISBLANK(J253)),INDEX('Issue Code Table'!C:C,MATCH(N:N,'Issue Code Table'!A:A,0)),IF(M253="Critical",6,IF(M253="Significant",5,IF(M253="Moderate",3,2))))</f>
        <v>4</v>
      </c>
    </row>
    <row r="254" spans="1:27" ht="128.25" customHeight="1" x14ac:dyDescent="0.25">
      <c r="A254" s="256" t="s">
        <v>3107</v>
      </c>
      <c r="B254" s="140" t="s">
        <v>1290</v>
      </c>
      <c r="C254" s="140" t="s">
        <v>1291</v>
      </c>
      <c r="D254" s="140" t="s">
        <v>216</v>
      </c>
      <c r="E254" s="140" t="s">
        <v>3108</v>
      </c>
      <c r="F254" s="140" t="s">
        <v>3109</v>
      </c>
      <c r="G254" s="140" t="s">
        <v>3110</v>
      </c>
      <c r="H254" s="140" t="s">
        <v>3111</v>
      </c>
      <c r="I254" s="140"/>
      <c r="J254" s="290"/>
      <c r="K254" s="149" t="s">
        <v>3112</v>
      </c>
      <c r="L254" s="141"/>
      <c r="M254" s="150" t="s">
        <v>182</v>
      </c>
      <c r="N254" s="150" t="s">
        <v>1504</v>
      </c>
      <c r="O254" s="158" t="s">
        <v>1505</v>
      </c>
      <c r="P254" s="134"/>
      <c r="Q254" s="152" t="s">
        <v>3113</v>
      </c>
      <c r="R254" s="140" t="s">
        <v>3114</v>
      </c>
      <c r="S254" s="140" t="s">
        <v>3115</v>
      </c>
      <c r="T254" s="140" t="s">
        <v>3116</v>
      </c>
      <c r="U254" s="140" t="s">
        <v>356</v>
      </c>
      <c r="V254" s="186" t="s">
        <v>3117</v>
      </c>
      <c r="W254" s="138" t="s">
        <v>3118</v>
      </c>
      <c r="X254" s="144" t="s">
        <v>246</v>
      </c>
      <c r="AA254" s="145">
        <f>IF(OR(J254="Fail",ISBLANK(J254)),INDEX('Issue Code Table'!C:C,MATCH(N:N,'Issue Code Table'!A:A,0)),IF(M254="Critical",6,IF(M254="Significant",5,IF(M254="Moderate",3,2))))</f>
        <v>5</v>
      </c>
    </row>
    <row r="255" spans="1:27" ht="128.25" customHeight="1" x14ac:dyDescent="0.25">
      <c r="A255" s="256" t="s">
        <v>3119</v>
      </c>
      <c r="B255" s="140" t="s">
        <v>1290</v>
      </c>
      <c r="C255" s="140" t="s">
        <v>1291</v>
      </c>
      <c r="D255" s="140" t="s">
        <v>216</v>
      </c>
      <c r="E255" s="140" t="s">
        <v>3120</v>
      </c>
      <c r="F255" s="140" t="s">
        <v>3121</v>
      </c>
      <c r="G255" s="140" t="s">
        <v>3122</v>
      </c>
      <c r="H255" s="140" t="s">
        <v>3123</v>
      </c>
      <c r="I255" s="140"/>
      <c r="J255" s="290"/>
      <c r="K255" s="149" t="s">
        <v>3124</v>
      </c>
      <c r="L255" s="141"/>
      <c r="M255" s="150" t="s">
        <v>182</v>
      </c>
      <c r="N255" s="150" t="s">
        <v>1504</v>
      </c>
      <c r="O255" s="158" t="s">
        <v>1505</v>
      </c>
      <c r="P255" s="134"/>
      <c r="Q255" s="152" t="s">
        <v>3113</v>
      </c>
      <c r="R255" s="140" t="s">
        <v>3125</v>
      </c>
      <c r="S255" s="140" t="s">
        <v>3126</v>
      </c>
      <c r="T255" s="140" t="s">
        <v>3127</v>
      </c>
      <c r="U255" s="140" t="s">
        <v>356</v>
      </c>
      <c r="V255" s="186" t="s">
        <v>3128</v>
      </c>
      <c r="W255" s="138" t="s">
        <v>3129</v>
      </c>
      <c r="X255" s="144" t="s">
        <v>246</v>
      </c>
      <c r="AA255" s="145">
        <f>IF(OR(J255="Fail",ISBLANK(J255)),INDEX('Issue Code Table'!C:C,MATCH(N:N,'Issue Code Table'!A:A,0)),IF(M255="Critical",6,IF(M255="Significant",5,IF(M255="Moderate",3,2))))</f>
        <v>5</v>
      </c>
    </row>
    <row r="256" spans="1:27" ht="128.25" customHeight="1" x14ac:dyDescent="0.25">
      <c r="A256" s="256" t="s">
        <v>3130</v>
      </c>
      <c r="B256" s="140" t="s">
        <v>1290</v>
      </c>
      <c r="C256" s="140" t="s">
        <v>1291</v>
      </c>
      <c r="D256" s="140" t="s">
        <v>216</v>
      </c>
      <c r="E256" s="140" t="s">
        <v>3131</v>
      </c>
      <c r="F256" s="140" t="s">
        <v>3132</v>
      </c>
      <c r="G256" s="140" t="s">
        <v>3133</v>
      </c>
      <c r="H256" s="140" t="s">
        <v>3134</v>
      </c>
      <c r="I256" s="140"/>
      <c r="J256" s="290"/>
      <c r="K256" s="149" t="s">
        <v>3135</v>
      </c>
      <c r="L256" s="141"/>
      <c r="M256" s="150" t="s">
        <v>222</v>
      </c>
      <c r="N256" s="150" t="s">
        <v>2377</v>
      </c>
      <c r="O256" s="158" t="s">
        <v>2378</v>
      </c>
      <c r="P256" s="134"/>
      <c r="Q256" s="152" t="s">
        <v>3136</v>
      </c>
      <c r="R256" s="140" t="s">
        <v>3137</v>
      </c>
      <c r="S256" s="140" t="s">
        <v>3138</v>
      </c>
      <c r="T256" s="140" t="s">
        <v>3139</v>
      </c>
      <c r="U256" s="140" t="s">
        <v>3140</v>
      </c>
      <c r="V256" s="186"/>
      <c r="W256" s="138" t="s">
        <v>3141</v>
      </c>
      <c r="X256" s="144"/>
      <c r="AA256" s="145">
        <f>IF(OR(J256="Fail",ISBLANK(J256)),INDEX('Issue Code Table'!C:C,MATCH(N:N,'Issue Code Table'!A:A,0)),IF(M256="Critical",6,IF(M256="Significant",5,IF(M256="Moderate",3,2))))</f>
        <v>3</v>
      </c>
    </row>
    <row r="257" spans="1:27" ht="128.25" customHeight="1" x14ac:dyDescent="0.25">
      <c r="A257" s="256" t="s">
        <v>3142</v>
      </c>
      <c r="B257" s="140" t="s">
        <v>1290</v>
      </c>
      <c r="C257" s="140" t="s">
        <v>1291</v>
      </c>
      <c r="D257" s="140" t="s">
        <v>216</v>
      </c>
      <c r="E257" s="140" t="s">
        <v>3143</v>
      </c>
      <c r="F257" s="140" t="s">
        <v>3144</v>
      </c>
      <c r="G257" s="140" t="s">
        <v>3145</v>
      </c>
      <c r="H257" s="140" t="s">
        <v>3146</v>
      </c>
      <c r="I257" s="140"/>
      <c r="J257" s="290"/>
      <c r="K257" s="149" t="s">
        <v>3147</v>
      </c>
      <c r="L257" s="141"/>
      <c r="M257" s="150" t="s">
        <v>222</v>
      </c>
      <c r="N257" s="150" t="s">
        <v>2377</v>
      </c>
      <c r="O257" s="158" t="s">
        <v>2378</v>
      </c>
      <c r="P257" s="134"/>
      <c r="Q257" s="152" t="s">
        <v>3136</v>
      </c>
      <c r="R257" s="140" t="s">
        <v>3148</v>
      </c>
      <c r="S257" s="140" t="s">
        <v>3149</v>
      </c>
      <c r="T257" s="140" t="s">
        <v>3150</v>
      </c>
      <c r="U257" s="140" t="s">
        <v>356</v>
      </c>
      <c r="V257" s="186"/>
      <c r="W257" s="138" t="s">
        <v>3151</v>
      </c>
      <c r="X257" s="144"/>
      <c r="AA257" s="145">
        <f>IF(OR(J257="Fail",ISBLANK(J257)),INDEX('Issue Code Table'!C:C,MATCH(N:N,'Issue Code Table'!A:A,0)),IF(M257="Critical",6,IF(M257="Significant",5,IF(M257="Moderate",3,2))))</f>
        <v>3</v>
      </c>
    </row>
    <row r="258" spans="1:27" ht="128.25" customHeight="1" x14ac:dyDescent="0.25">
      <c r="A258" s="256" t="s">
        <v>3152</v>
      </c>
      <c r="B258" s="140" t="s">
        <v>2569</v>
      </c>
      <c r="C258" s="140" t="s">
        <v>2570</v>
      </c>
      <c r="D258" s="140" t="s">
        <v>216</v>
      </c>
      <c r="E258" s="140" t="s">
        <v>3153</v>
      </c>
      <c r="F258" s="140" t="s">
        <v>3154</v>
      </c>
      <c r="G258" s="140" t="s">
        <v>3155</v>
      </c>
      <c r="H258" s="140" t="s">
        <v>3156</v>
      </c>
      <c r="I258" s="140"/>
      <c r="J258" s="290"/>
      <c r="K258" s="149" t="s">
        <v>3157</v>
      </c>
      <c r="L258" s="141"/>
      <c r="M258" s="150" t="s">
        <v>182</v>
      </c>
      <c r="N258" s="150" t="s">
        <v>883</v>
      </c>
      <c r="O258" s="158" t="s">
        <v>884</v>
      </c>
      <c r="P258" s="134"/>
      <c r="Q258" s="152" t="s">
        <v>3158</v>
      </c>
      <c r="R258" s="140" t="s">
        <v>3159</v>
      </c>
      <c r="S258" s="140" t="s">
        <v>3160</v>
      </c>
      <c r="T258" s="140" t="s">
        <v>3161</v>
      </c>
      <c r="U258" s="140" t="s">
        <v>356</v>
      </c>
      <c r="V258" s="186" t="s">
        <v>3162</v>
      </c>
      <c r="W258" s="138" t="s">
        <v>3163</v>
      </c>
      <c r="X258" s="144" t="s">
        <v>246</v>
      </c>
      <c r="AA258" s="145">
        <f>IF(OR(J258="Fail",ISBLANK(J258)),INDEX('Issue Code Table'!C:C,MATCH(N:N,'Issue Code Table'!A:A,0)),IF(M258="Critical",6,IF(M258="Significant",5,IF(M258="Moderate",3,2))))</f>
        <v>6</v>
      </c>
    </row>
    <row r="259" spans="1:27" ht="128.25" customHeight="1" x14ac:dyDescent="0.25">
      <c r="A259" s="256" t="s">
        <v>3164</v>
      </c>
      <c r="B259" s="140" t="s">
        <v>2569</v>
      </c>
      <c r="C259" s="140" t="s">
        <v>2570</v>
      </c>
      <c r="D259" s="140" t="s">
        <v>216</v>
      </c>
      <c r="E259" s="140" t="s">
        <v>3165</v>
      </c>
      <c r="F259" s="140" t="s">
        <v>3166</v>
      </c>
      <c r="G259" s="140" t="s">
        <v>3167</v>
      </c>
      <c r="H259" s="140" t="s">
        <v>3168</v>
      </c>
      <c r="I259" s="140"/>
      <c r="J259" s="290"/>
      <c r="K259" s="149" t="s">
        <v>3169</v>
      </c>
      <c r="L259" s="141"/>
      <c r="M259" s="150" t="s">
        <v>182</v>
      </c>
      <c r="N259" s="271" t="s">
        <v>209</v>
      </c>
      <c r="O259" s="271" t="s">
        <v>210</v>
      </c>
      <c r="P259" s="134"/>
      <c r="Q259" s="152" t="s">
        <v>3158</v>
      </c>
      <c r="R259" s="140" t="s">
        <v>3170</v>
      </c>
      <c r="S259" s="140" t="s">
        <v>3171</v>
      </c>
      <c r="T259" s="140" t="s">
        <v>3172</v>
      </c>
      <c r="U259" s="140" t="s">
        <v>356</v>
      </c>
      <c r="V259" s="186" t="s">
        <v>3173</v>
      </c>
      <c r="W259" s="138" t="s">
        <v>3174</v>
      </c>
      <c r="X259" s="144" t="s">
        <v>246</v>
      </c>
      <c r="AA259" s="145">
        <f>IF(OR(J259="Fail",ISBLANK(J259)),INDEX('Issue Code Table'!C:C,MATCH(N:N,'Issue Code Table'!A:A,0)),IF(M259="Critical",6,IF(M259="Significant",5,IF(M259="Moderate",3,2))))</f>
        <v>6</v>
      </c>
    </row>
    <row r="260" spans="1:27" ht="128.25" customHeight="1" x14ac:dyDescent="0.25">
      <c r="A260" s="256" t="s">
        <v>3175</v>
      </c>
      <c r="B260" s="140" t="s">
        <v>2569</v>
      </c>
      <c r="C260" s="140" t="s">
        <v>2570</v>
      </c>
      <c r="D260" s="140" t="s">
        <v>216</v>
      </c>
      <c r="E260" s="140" t="s">
        <v>3176</v>
      </c>
      <c r="F260" s="140" t="s">
        <v>3177</v>
      </c>
      <c r="G260" s="140" t="s">
        <v>3178</v>
      </c>
      <c r="H260" s="140" t="s">
        <v>3179</v>
      </c>
      <c r="I260" s="140"/>
      <c r="J260" s="290"/>
      <c r="K260" s="149" t="s">
        <v>3180</v>
      </c>
      <c r="L260" s="141"/>
      <c r="M260" s="150" t="s">
        <v>182</v>
      </c>
      <c r="N260" s="271" t="s">
        <v>209</v>
      </c>
      <c r="O260" s="271" t="s">
        <v>210</v>
      </c>
      <c r="P260" s="134"/>
      <c r="Q260" s="152" t="s">
        <v>3158</v>
      </c>
      <c r="R260" s="140" t="s">
        <v>3181</v>
      </c>
      <c r="S260" s="140" t="s">
        <v>3182</v>
      </c>
      <c r="T260" s="140" t="s">
        <v>3183</v>
      </c>
      <c r="U260" s="140" t="s">
        <v>3184</v>
      </c>
      <c r="V260" s="186" t="s">
        <v>3185</v>
      </c>
      <c r="W260" s="138" t="s">
        <v>3186</v>
      </c>
      <c r="X260" s="144" t="s">
        <v>246</v>
      </c>
      <c r="AA260" s="145">
        <f>IF(OR(J260="Fail",ISBLANK(J260)),INDEX('Issue Code Table'!C:C,MATCH(N:N,'Issue Code Table'!A:A,0)),IF(M260="Critical",6,IF(M260="Significant",5,IF(M260="Moderate",3,2))))</f>
        <v>6</v>
      </c>
    </row>
    <row r="261" spans="1:27" ht="128.25" customHeight="1" x14ac:dyDescent="0.25">
      <c r="A261" s="256" t="s">
        <v>3187</v>
      </c>
      <c r="B261" s="140" t="s">
        <v>2569</v>
      </c>
      <c r="C261" s="140" t="s">
        <v>2570</v>
      </c>
      <c r="D261" s="140" t="s">
        <v>216</v>
      </c>
      <c r="E261" s="140" t="s">
        <v>3153</v>
      </c>
      <c r="F261" s="140" t="s">
        <v>3188</v>
      </c>
      <c r="G261" s="140" t="s">
        <v>3189</v>
      </c>
      <c r="H261" s="140" t="s">
        <v>3156</v>
      </c>
      <c r="I261" s="140"/>
      <c r="J261" s="290"/>
      <c r="K261" s="149" t="s">
        <v>3157</v>
      </c>
      <c r="L261" s="141"/>
      <c r="M261" s="150" t="s">
        <v>182</v>
      </c>
      <c r="N261" s="150" t="s">
        <v>883</v>
      </c>
      <c r="O261" s="158" t="s">
        <v>884</v>
      </c>
      <c r="P261" s="134"/>
      <c r="Q261" s="152" t="s">
        <v>3190</v>
      </c>
      <c r="R261" s="140" t="s">
        <v>3191</v>
      </c>
      <c r="S261" s="140" t="s">
        <v>3160</v>
      </c>
      <c r="T261" s="140" t="s">
        <v>3192</v>
      </c>
      <c r="U261" s="140" t="s">
        <v>356</v>
      </c>
      <c r="V261" s="186" t="s">
        <v>3193</v>
      </c>
      <c r="W261" s="138" t="s">
        <v>3194</v>
      </c>
      <c r="X261" s="144" t="s">
        <v>246</v>
      </c>
      <c r="AA261" s="145">
        <f>IF(OR(J261="Fail",ISBLANK(J261)),INDEX('Issue Code Table'!C:C,MATCH(N:N,'Issue Code Table'!A:A,0)),IF(M261="Critical",6,IF(M261="Significant",5,IF(M261="Moderate",3,2))))</f>
        <v>6</v>
      </c>
    </row>
    <row r="262" spans="1:27" ht="128.25" customHeight="1" x14ac:dyDescent="0.25">
      <c r="A262" s="256" t="s">
        <v>3195</v>
      </c>
      <c r="B262" s="140" t="s">
        <v>2569</v>
      </c>
      <c r="C262" s="140" t="s">
        <v>2570</v>
      </c>
      <c r="D262" s="140" t="s">
        <v>216</v>
      </c>
      <c r="E262" s="140" t="s">
        <v>3165</v>
      </c>
      <c r="F262" s="140" t="s">
        <v>3196</v>
      </c>
      <c r="G262" s="140" t="s">
        <v>3197</v>
      </c>
      <c r="H262" s="140" t="s">
        <v>3168</v>
      </c>
      <c r="I262" s="140"/>
      <c r="J262" s="290"/>
      <c r="K262" s="149" t="s">
        <v>3169</v>
      </c>
      <c r="L262" s="141"/>
      <c r="M262" s="150" t="s">
        <v>182</v>
      </c>
      <c r="N262" s="271" t="s">
        <v>209</v>
      </c>
      <c r="O262" s="271" t="s">
        <v>210</v>
      </c>
      <c r="P262" s="134"/>
      <c r="Q262" s="152" t="s">
        <v>3190</v>
      </c>
      <c r="R262" s="140" t="s">
        <v>3198</v>
      </c>
      <c r="S262" s="140" t="s">
        <v>3171</v>
      </c>
      <c r="T262" s="140" t="s">
        <v>3199</v>
      </c>
      <c r="U262" s="140" t="s">
        <v>356</v>
      </c>
      <c r="V262" s="186" t="s">
        <v>3200</v>
      </c>
      <c r="W262" s="138" t="s">
        <v>3201</v>
      </c>
      <c r="X262" s="144" t="s">
        <v>246</v>
      </c>
      <c r="AA262" s="145">
        <f>IF(OR(J262="Fail",ISBLANK(J262)),INDEX('Issue Code Table'!C:C,MATCH(N:N,'Issue Code Table'!A:A,0)),IF(M262="Critical",6,IF(M262="Significant",5,IF(M262="Moderate",3,2))))</f>
        <v>6</v>
      </c>
    </row>
    <row r="263" spans="1:27" ht="128.25" customHeight="1" x14ac:dyDescent="0.25">
      <c r="A263" s="256" t="s">
        <v>3202</v>
      </c>
      <c r="B263" s="140" t="s">
        <v>1290</v>
      </c>
      <c r="C263" s="140" t="s">
        <v>1291</v>
      </c>
      <c r="D263" s="140" t="s">
        <v>216</v>
      </c>
      <c r="E263" s="140" t="s">
        <v>3203</v>
      </c>
      <c r="F263" s="140" t="s">
        <v>3204</v>
      </c>
      <c r="G263" s="140" t="s">
        <v>3205</v>
      </c>
      <c r="H263" s="140" t="s">
        <v>3206</v>
      </c>
      <c r="I263" s="140"/>
      <c r="J263" s="290"/>
      <c r="K263" s="149" t="s">
        <v>3207</v>
      </c>
      <c r="L263" s="141"/>
      <c r="M263" s="150" t="s">
        <v>182</v>
      </c>
      <c r="N263" s="150" t="s">
        <v>1336</v>
      </c>
      <c r="O263" s="158" t="s">
        <v>1337</v>
      </c>
      <c r="P263" s="134"/>
      <c r="Q263" s="152" t="s">
        <v>3190</v>
      </c>
      <c r="R263" s="140" t="s">
        <v>3208</v>
      </c>
      <c r="S263" s="140" t="s">
        <v>3209</v>
      </c>
      <c r="T263" s="140" t="s">
        <v>3210</v>
      </c>
      <c r="U263" s="140" t="s">
        <v>3211</v>
      </c>
      <c r="V263" s="186" t="s">
        <v>3212</v>
      </c>
      <c r="W263" s="138" t="s">
        <v>3213</v>
      </c>
      <c r="X263" s="144" t="s">
        <v>246</v>
      </c>
      <c r="AA263" s="145">
        <f>IF(OR(J263="Fail",ISBLANK(J263)),INDEX('Issue Code Table'!C:C,MATCH(N:N,'Issue Code Table'!A:A,0)),IF(M263="Critical",6,IF(M263="Significant",5,IF(M263="Moderate",3,2))))</f>
        <v>5</v>
      </c>
    </row>
    <row r="264" spans="1:27" ht="128.25" customHeight="1" x14ac:dyDescent="0.25">
      <c r="A264" s="256" t="s">
        <v>3214</v>
      </c>
      <c r="B264" s="140" t="s">
        <v>176</v>
      </c>
      <c r="C264" s="140" t="s">
        <v>177</v>
      </c>
      <c r="D264" s="140" t="s">
        <v>216</v>
      </c>
      <c r="E264" s="140" t="s">
        <v>3215</v>
      </c>
      <c r="F264" s="140" t="s">
        <v>3216</v>
      </c>
      <c r="G264" s="140" t="s">
        <v>3217</v>
      </c>
      <c r="H264" s="140" t="s">
        <v>3218</v>
      </c>
      <c r="I264" s="140"/>
      <c r="J264" s="290"/>
      <c r="K264" s="149" t="s">
        <v>3219</v>
      </c>
      <c r="L264" s="141"/>
      <c r="M264" s="150" t="s">
        <v>182</v>
      </c>
      <c r="N264" s="150" t="s">
        <v>2422</v>
      </c>
      <c r="O264" s="158" t="s">
        <v>2423</v>
      </c>
      <c r="P264" s="134"/>
      <c r="Q264" s="152" t="s">
        <v>3220</v>
      </c>
      <c r="R264" s="140" t="s">
        <v>3221</v>
      </c>
      <c r="S264" s="140" t="s">
        <v>3222</v>
      </c>
      <c r="T264" s="140" t="s">
        <v>3223</v>
      </c>
      <c r="U264" s="140" t="s">
        <v>3224</v>
      </c>
      <c r="V264" s="186" t="s">
        <v>3225</v>
      </c>
      <c r="W264" s="138" t="s">
        <v>3226</v>
      </c>
      <c r="X264" s="144" t="s">
        <v>246</v>
      </c>
      <c r="AA264" s="145">
        <f>IF(OR(J264="Fail",ISBLANK(J264)),INDEX('Issue Code Table'!C:C,MATCH(N:N,'Issue Code Table'!A:A,0)),IF(M264="Critical",6,IF(M264="Significant",5,IF(M264="Moderate",3,2))))</f>
        <v>5</v>
      </c>
    </row>
    <row r="265" spans="1:27" ht="128.25" customHeight="1" x14ac:dyDescent="0.25">
      <c r="A265" s="256" t="s">
        <v>3227</v>
      </c>
      <c r="B265" s="140" t="s">
        <v>176</v>
      </c>
      <c r="C265" s="140" t="s">
        <v>177</v>
      </c>
      <c r="D265" s="140" t="s">
        <v>216</v>
      </c>
      <c r="E265" s="140" t="s">
        <v>3228</v>
      </c>
      <c r="F265" s="140" t="s">
        <v>3229</v>
      </c>
      <c r="G265" s="140" t="s">
        <v>3230</v>
      </c>
      <c r="H265" s="140" t="s">
        <v>3231</v>
      </c>
      <c r="I265" s="140"/>
      <c r="J265" s="290"/>
      <c r="K265" s="149" t="s">
        <v>3232</v>
      </c>
      <c r="L265" s="141"/>
      <c r="M265" s="150" t="s">
        <v>182</v>
      </c>
      <c r="N265" s="150" t="s">
        <v>2422</v>
      </c>
      <c r="O265" s="158" t="s">
        <v>2423</v>
      </c>
      <c r="P265" s="134"/>
      <c r="Q265" s="152" t="s">
        <v>3220</v>
      </c>
      <c r="R265" s="140" t="s">
        <v>3233</v>
      </c>
      <c r="S265" s="140" t="s">
        <v>3222</v>
      </c>
      <c r="T265" s="140" t="s">
        <v>3234</v>
      </c>
      <c r="U265" s="140" t="s">
        <v>3235</v>
      </c>
      <c r="V265" s="186" t="s">
        <v>3225</v>
      </c>
      <c r="W265" s="138" t="s">
        <v>3236</v>
      </c>
      <c r="X265" s="144" t="s">
        <v>246</v>
      </c>
      <c r="AA265" s="145">
        <f>IF(OR(J265="Fail",ISBLANK(J265)),INDEX('Issue Code Table'!C:C,MATCH(N:N,'Issue Code Table'!A:A,0)),IF(M265="Critical",6,IF(M265="Significant",5,IF(M265="Moderate",3,2))))</f>
        <v>5</v>
      </c>
    </row>
    <row r="266" spans="1:27" ht="128.25" customHeight="1" x14ac:dyDescent="0.25">
      <c r="A266" s="256" t="s">
        <v>3237</v>
      </c>
      <c r="B266" s="140" t="s">
        <v>176</v>
      </c>
      <c r="C266" s="140" t="s">
        <v>177</v>
      </c>
      <c r="D266" s="140" t="s">
        <v>216</v>
      </c>
      <c r="E266" s="140" t="s">
        <v>3238</v>
      </c>
      <c r="F266" s="140" t="s">
        <v>3239</v>
      </c>
      <c r="G266" s="140" t="s">
        <v>3240</v>
      </c>
      <c r="H266" s="140" t="s">
        <v>3241</v>
      </c>
      <c r="I266" s="140"/>
      <c r="J266" s="290"/>
      <c r="K266" s="149" t="s">
        <v>3242</v>
      </c>
      <c r="L266" s="141"/>
      <c r="M266" s="150" t="s">
        <v>182</v>
      </c>
      <c r="N266" s="150" t="s">
        <v>2422</v>
      </c>
      <c r="O266" s="158" t="s">
        <v>2423</v>
      </c>
      <c r="P266" s="134"/>
      <c r="Q266" s="152" t="s">
        <v>3220</v>
      </c>
      <c r="R266" s="140" t="s">
        <v>3243</v>
      </c>
      <c r="S266" s="140" t="s">
        <v>3244</v>
      </c>
      <c r="T266" s="140" t="s">
        <v>3245</v>
      </c>
      <c r="U266" s="140" t="s">
        <v>356</v>
      </c>
      <c r="V266" s="186" t="s">
        <v>3246</v>
      </c>
      <c r="W266" s="138" t="s">
        <v>3247</v>
      </c>
      <c r="X266" s="144" t="s">
        <v>246</v>
      </c>
      <c r="AA266" s="145">
        <f>IF(OR(J266="Fail",ISBLANK(J266)),INDEX('Issue Code Table'!C:C,MATCH(N:N,'Issue Code Table'!A:A,0)),IF(M266="Critical",6,IF(M266="Significant",5,IF(M266="Moderate",3,2))))</f>
        <v>5</v>
      </c>
    </row>
    <row r="267" spans="1:27" ht="128.25" customHeight="1" x14ac:dyDescent="0.25">
      <c r="A267" s="256" t="s">
        <v>3248</v>
      </c>
      <c r="B267" s="140" t="s">
        <v>2267</v>
      </c>
      <c r="C267" s="140" t="s">
        <v>2268</v>
      </c>
      <c r="D267" s="140" t="s">
        <v>216</v>
      </c>
      <c r="E267" s="140" t="s">
        <v>3249</v>
      </c>
      <c r="F267" s="140" t="s">
        <v>3250</v>
      </c>
      <c r="G267" s="140" t="s">
        <v>3251</v>
      </c>
      <c r="H267" s="140" t="s">
        <v>3252</v>
      </c>
      <c r="I267" s="140"/>
      <c r="J267" s="290"/>
      <c r="K267" s="149" t="s">
        <v>3253</v>
      </c>
      <c r="L267" s="141"/>
      <c r="M267" s="150" t="s">
        <v>222</v>
      </c>
      <c r="N267" s="150" t="s">
        <v>769</v>
      </c>
      <c r="O267" s="158" t="s">
        <v>770</v>
      </c>
      <c r="P267" s="134"/>
      <c r="Q267" s="152" t="s">
        <v>3254</v>
      </c>
      <c r="R267" s="140" t="s">
        <v>3255</v>
      </c>
      <c r="S267" s="140" t="s">
        <v>3256</v>
      </c>
      <c r="T267" s="140" t="s">
        <v>3257</v>
      </c>
      <c r="U267" s="140" t="s">
        <v>3258</v>
      </c>
      <c r="V267" s="186" t="s">
        <v>3259</v>
      </c>
      <c r="W267" s="138" t="s">
        <v>3260</v>
      </c>
      <c r="X267" s="144"/>
      <c r="AA267" s="145">
        <f>IF(OR(J267="Fail",ISBLANK(J267)),INDEX('Issue Code Table'!C:C,MATCH(N:N,'Issue Code Table'!A:A,0)),IF(M267="Critical",6,IF(M267="Significant",5,IF(M267="Moderate",3,2))))</f>
        <v>4</v>
      </c>
    </row>
    <row r="268" spans="1:27" ht="128.25" customHeight="1" x14ac:dyDescent="0.25">
      <c r="A268" s="256" t="s">
        <v>3261</v>
      </c>
      <c r="B268" s="140" t="s">
        <v>2267</v>
      </c>
      <c r="C268" s="140" t="s">
        <v>2268</v>
      </c>
      <c r="D268" s="140" t="s">
        <v>216</v>
      </c>
      <c r="E268" s="140" t="s">
        <v>3262</v>
      </c>
      <c r="F268" s="140" t="s">
        <v>3263</v>
      </c>
      <c r="G268" s="140" t="s">
        <v>3264</v>
      </c>
      <c r="H268" s="140" t="s">
        <v>3265</v>
      </c>
      <c r="I268" s="140"/>
      <c r="J268" s="290"/>
      <c r="K268" s="149" t="s">
        <v>3266</v>
      </c>
      <c r="L268" s="141"/>
      <c r="M268" s="150" t="s">
        <v>222</v>
      </c>
      <c r="N268" s="150" t="s">
        <v>769</v>
      </c>
      <c r="O268" s="158" t="s">
        <v>770</v>
      </c>
      <c r="P268" s="134"/>
      <c r="Q268" s="152" t="s">
        <v>3254</v>
      </c>
      <c r="R268" s="140" t="s">
        <v>3267</v>
      </c>
      <c r="S268" s="140" t="s">
        <v>3256</v>
      </c>
      <c r="T268" s="140" t="s">
        <v>3268</v>
      </c>
      <c r="U268" s="140" t="s">
        <v>3269</v>
      </c>
      <c r="V268" s="186" t="s">
        <v>3270</v>
      </c>
      <c r="W268" s="138" t="s">
        <v>3271</v>
      </c>
      <c r="X268" s="144"/>
      <c r="AA268" s="145">
        <f>IF(OR(J268="Fail",ISBLANK(J268)),INDEX('Issue Code Table'!C:C,MATCH(N:N,'Issue Code Table'!A:A,0)),IF(M268="Critical",6,IF(M268="Significant",5,IF(M268="Moderate",3,2))))</f>
        <v>4</v>
      </c>
    </row>
    <row r="269" spans="1:27" ht="128.25" customHeight="1" x14ac:dyDescent="0.25">
      <c r="A269" s="256" t="s">
        <v>3272</v>
      </c>
      <c r="B269" s="140" t="s">
        <v>2267</v>
      </c>
      <c r="C269" s="140" t="s">
        <v>2268</v>
      </c>
      <c r="D269" s="140" t="s">
        <v>216</v>
      </c>
      <c r="E269" s="140" t="s">
        <v>3273</v>
      </c>
      <c r="F269" s="140" t="s">
        <v>3274</v>
      </c>
      <c r="G269" s="140" t="s">
        <v>3275</v>
      </c>
      <c r="H269" s="140" t="s">
        <v>3276</v>
      </c>
      <c r="I269" s="140"/>
      <c r="J269" s="290"/>
      <c r="K269" s="149" t="s">
        <v>3277</v>
      </c>
      <c r="L269" s="141"/>
      <c r="M269" s="150" t="s">
        <v>182</v>
      </c>
      <c r="N269" s="150" t="s">
        <v>794</v>
      </c>
      <c r="O269" s="150" t="s">
        <v>2199</v>
      </c>
      <c r="P269" s="134"/>
      <c r="Q269" s="152" t="s">
        <v>3254</v>
      </c>
      <c r="R269" s="140" t="s">
        <v>3278</v>
      </c>
      <c r="S269" s="140" t="s">
        <v>3256</v>
      </c>
      <c r="T269" s="140" t="s">
        <v>3279</v>
      </c>
      <c r="U269" s="140" t="s">
        <v>3280</v>
      </c>
      <c r="V269" s="186" t="s">
        <v>3281</v>
      </c>
      <c r="W269" s="138" t="s">
        <v>3282</v>
      </c>
      <c r="X269" s="144" t="s">
        <v>246</v>
      </c>
      <c r="AA269" s="145">
        <f>IF(OR(J269="Fail",ISBLANK(J269)),INDEX('Issue Code Table'!C:C,MATCH(N:N,'Issue Code Table'!A:A,0)),IF(M269="Critical",6,IF(M269="Significant",5,IF(M269="Moderate",3,2))))</f>
        <v>5</v>
      </c>
    </row>
    <row r="270" spans="1:27" ht="128.25" customHeight="1" x14ac:dyDescent="0.25">
      <c r="A270" s="256" t="s">
        <v>3283</v>
      </c>
      <c r="B270" s="140" t="s">
        <v>2267</v>
      </c>
      <c r="C270" s="140" t="s">
        <v>2268</v>
      </c>
      <c r="D270" s="140" t="s">
        <v>216</v>
      </c>
      <c r="E270" s="140" t="s">
        <v>3284</v>
      </c>
      <c r="F270" s="140" t="s">
        <v>3285</v>
      </c>
      <c r="G270" s="140" t="s">
        <v>3286</v>
      </c>
      <c r="H270" s="140" t="s">
        <v>3287</v>
      </c>
      <c r="I270" s="140"/>
      <c r="J270" s="290"/>
      <c r="K270" s="149" t="s">
        <v>3288</v>
      </c>
      <c r="L270" s="141"/>
      <c r="M270" s="150" t="s">
        <v>222</v>
      </c>
      <c r="N270" s="150" t="s">
        <v>980</v>
      </c>
      <c r="O270" s="158" t="s">
        <v>981</v>
      </c>
      <c r="P270" s="134"/>
      <c r="Q270" s="152" t="s">
        <v>3254</v>
      </c>
      <c r="R270" s="140" t="s">
        <v>3289</v>
      </c>
      <c r="S270" s="140" t="s">
        <v>3256</v>
      </c>
      <c r="T270" s="140" t="s">
        <v>3290</v>
      </c>
      <c r="U270" s="140" t="s">
        <v>3291</v>
      </c>
      <c r="V270" s="186" t="s">
        <v>3292</v>
      </c>
      <c r="W270" s="138" t="s">
        <v>3293</v>
      </c>
      <c r="X270" s="144"/>
      <c r="AA270" s="145">
        <f>IF(OR(J270="Fail",ISBLANK(J270)),INDEX('Issue Code Table'!C:C,MATCH(N:N,'Issue Code Table'!A:A,0)),IF(M270="Critical",6,IF(M270="Significant",5,IF(M270="Moderate",3,2))))</f>
        <v>4</v>
      </c>
    </row>
    <row r="271" spans="1:27" ht="128.25" customHeight="1" x14ac:dyDescent="0.25">
      <c r="A271" s="256" t="s">
        <v>3294</v>
      </c>
      <c r="B271" s="153" t="s">
        <v>1290</v>
      </c>
      <c r="C271" s="140" t="s">
        <v>1291</v>
      </c>
      <c r="D271" s="140" t="s">
        <v>216</v>
      </c>
      <c r="E271" s="140" t="s">
        <v>3295</v>
      </c>
      <c r="F271" s="140" t="s">
        <v>3296</v>
      </c>
      <c r="G271" s="140" t="s">
        <v>3297</v>
      </c>
      <c r="H271" s="140" t="s">
        <v>3298</v>
      </c>
      <c r="I271" s="140"/>
      <c r="J271" s="290"/>
      <c r="K271" s="149" t="s">
        <v>3299</v>
      </c>
      <c r="L271" s="141"/>
      <c r="M271" s="150" t="s">
        <v>222</v>
      </c>
      <c r="N271" s="150" t="s">
        <v>2377</v>
      </c>
      <c r="O271" s="158" t="s">
        <v>2378</v>
      </c>
      <c r="P271" s="134"/>
      <c r="Q271" s="152" t="s">
        <v>3300</v>
      </c>
      <c r="R271" s="140" t="s">
        <v>3301</v>
      </c>
      <c r="S271" s="140" t="s">
        <v>3302</v>
      </c>
      <c r="T271" s="140" t="s">
        <v>3303</v>
      </c>
      <c r="U271" s="140" t="s">
        <v>3304</v>
      </c>
      <c r="V271" s="186" t="s">
        <v>3305</v>
      </c>
      <c r="W271" s="138" t="s">
        <v>3306</v>
      </c>
      <c r="X271" s="144"/>
      <c r="AA271" s="145">
        <f>IF(OR(J271="Fail",ISBLANK(J271)),INDEX('Issue Code Table'!C:C,MATCH(N:N,'Issue Code Table'!A:A,0)),IF(M271="Critical",6,IF(M271="Significant",5,IF(M271="Moderate",3,2))))</f>
        <v>3</v>
      </c>
    </row>
    <row r="272" spans="1:27" ht="128.25" customHeight="1" x14ac:dyDescent="0.25">
      <c r="A272" s="256" t="s">
        <v>3307</v>
      </c>
      <c r="B272" s="153" t="s">
        <v>344</v>
      </c>
      <c r="C272" s="140" t="s">
        <v>345</v>
      </c>
      <c r="D272" s="140" t="s">
        <v>216</v>
      </c>
      <c r="E272" s="140" t="s">
        <v>3308</v>
      </c>
      <c r="F272" s="140" t="s">
        <v>3309</v>
      </c>
      <c r="G272" s="140" t="s">
        <v>3310</v>
      </c>
      <c r="H272" s="140" t="s">
        <v>3311</v>
      </c>
      <c r="I272" s="140"/>
      <c r="J272" s="290"/>
      <c r="K272" s="149" t="s">
        <v>3312</v>
      </c>
      <c r="L272" s="141"/>
      <c r="M272" s="150" t="s">
        <v>182</v>
      </c>
      <c r="N272" s="150" t="s">
        <v>794</v>
      </c>
      <c r="O272" s="158" t="s">
        <v>795</v>
      </c>
      <c r="P272" s="134"/>
      <c r="Q272" s="152" t="s">
        <v>3313</v>
      </c>
      <c r="R272" s="140" t="s">
        <v>3314</v>
      </c>
      <c r="S272" s="140" t="s">
        <v>3315</v>
      </c>
      <c r="T272" s="140" t="s">
        <v>3316</v>
      </c>
      <c r="U272" s="140" t="s">
        <v>356</v>
      </c>
      <c r="V272" s="186" t="s">
        <v>3317</v>
      </c>
      <c r="W272" s="138" t="s">
        <v>3318</v>
      </c>
      <c r="X272" s="144" t="s">
        <v>246</v>
      </c>
      <c r="AA272" s="145">
        <f>IF(OR(J272="Fail",ISBLANK(J272)),INDEX('Issue Code Table'!C:C,MATCH(N:N,'Issue Code Table'!A:A,0)),IF(M272="Critical",6,IF(M272="Significant",5,IF(M272="Moderate",3,2))))</f>
        <v>5</v>
      </c>
    </row>
    <row r="273" spans="1:27" ht="128.25" customHeight="1" x14ac:dyDescent="0.25">
      <c r="A273" s="256" t="s">
        <v>3319</v>
      </c>
      <c r="B273" s="140" t="s">
        <v>344</v>
      </c>
      <c r="C273" s="140" t="s">
        <v>345</v>
      </c>
      <c r="D273" s="140" t="s">
        <v>216</v>
      </c>
      <c r="E273" s="140" t="s">
        <v>3320</v>
      </c>
      <c r="F273" s="140" t="s">
        <v>3321</v>
      </c>
      <c r="G273" s="140" t="s">
        <v>3322</v>
      </c>
      <c r="H273" s="140" t="s">
        <v>3323</v>
      </c>
      <c r="I273" s="140"/>
      <c r="J273" s="290"/>
      <c r="K273" s="149" t="s">
        <v>3324</v>
      </c>
      <c r="L273" s="141"/>
      <c r="M273" s="150" t="s">
        <v>222</v>
      </c>
      <c r="N273" s="150" t="s">
        <v>2406</v>
      </c>
      <c r="O273" s="158" t="s">
        <v>2407</v>
      </c>
      <c r="P273" s="134"/>
      <c r="Q273" s="152" t="s">
        <v>3313</v>
      </c>
      <c r="R273" s="140" t="s">
        <v>3325</v>
      </c>
      <c r="S273" s="140" t="s">
        <v>3326</v>
      </c>
      <c r="T273" s="140" t="s">
        <v>3327</v>
      </c>
      <c r="U273" s="140" t="s">
        <v>3328</v>
      </c>
      <c r="V273" s="186" t="s">
        <v>3329</v>
      </c>
      <c r="W273" s="138" t="s">
        <v>3330</v>
      </c>
      <c r="X273" s="144"/>
      <c r="AA273" s="145">
        <f>IF(OR(J273="Fail",ISBLANK(J273)),INDEX('Issue Code Table'!C:C,MATCH(N:N,'Issue Code Table'!A:A,0)),IF(M273="Critical",6,IF(M273="Significant",5,IF(M273="Moderate",3,2))))</f>
        <v>5</v>
      </c>
    </row>
    <row r="274" spans="1:27" ht="128.25" customHeight="1" x14ac:dyDescent="0.25">
      <c r="A274" s="256" t="s">
        <v>3331</v>
      </c>
      <c r="B274" s="140" t="s">
        <v>344</v>
      </c>
      <c r="C274" s="140" t="s">
        <v>345</v>
      </c>
      <c r="D274" s="140" t="s">
        <v>216</v>
      </c>
      <c r="E274" s="140" t="s">
        <v>3332</v>
      </c>
      <c r="F274" s="140" t="s">
        <v>3333</v>
      </c>
      <c r="G274" s="140" t="s">
        <v>3334</v>
      </c>
      <c r="H274" s="140" t="s">
        <v>3335</v>
      </c>
      <c r="I274" s="140"/>
      <c r="J274" s="290"/>
      <c r="K274" s="149" t="s">
        <v>3336</v>
      </c>
      <c r="L274" s="141"/>
      <c r="M274" s="150" t="s">
        <v>222</v>
      </c>
      <c r="N274" s="150" t="s">
        <v>3337</v>
      </c>
      <c r="O274" s="158" t="s">
        <v>3338</v>
      </c>
      <c r="P274" s="134"/>
      <c r="Q274" s="152" t="s">
        <v>3339</v>
      </c>
      <c r="R274" s="140" t="s">
        <v>3340</v>
      </c>
      <c r="S274" s="140" t="s">
        <v>3341</v>
      </c>
      <c r="T274" s="140" t="s">
        <v>3342</v>
      </c>
      <c r="U274" s="140" t="s">
        <v>3343</v>
      </c>
      <c r="V274" s="186" t="s">
        <v>3344</v>
      </c>
      <c r="W274" s="138" t="s">
        <v>3345</v>
      </c>
      <c r="X274" s="144"/>
      <c r="AA274" s="145">
        <f>IF(OR(J274="Fail",ISBLANK(J274)),INDEX('Issue Code Table'!C:C,MATCH(N:N,'Issue Code Table'!A:A,0)),IF(M274="Critical",6,IF(M274="Significant",5,IF(M274="Moderate",3,2))))</f>
        <v>4</v>
      </c>
    </row>
    <row r="275" spans="1:27" ht="143.25" customHeight="1" x14ac:dyDescent="0.25">
      <c r="A275" s="256" t="s">
        <v>3346</v>
      </c>
      <c r="B275" s="140" t="s">
        <v>1290</v>
      </c>
      <c r="C275" s="140" t="s">
        <v>1291</v>
      </c>
      <c r="D275" s="140" t="s">
        <v>216</v>
      </c>
      <c r="E275" s="140" t="s">
        <v>3120</v>
      </c>
      <c r="F275" s="140" t="s">
        <v>3121</v>
      </c>
      <c r="G275" s="140" t="s">
        <v>3347</v>
      </c>
      <c r="H275" s="140" t="s">
        <v>3123</v>
      </c>
      <c r="I275" s="140"/>
      <c r="J275" s="290"/>
      <c r="K275" s="149" t="s">
        <v>3348</v>
      </c>
      <c r="L275" s="141"/>
      <c r="M275" s="150" t="s">
        <v>182</v>
      </c>
      <c r="N275" s="150" t="s">
        <v>350</v>
      </c>
      <c r="O275" s="158" t="s">
        <v>351</v>
      </c>
      <c r="P275" s="134"/>
      <c r="Q275" s="152" t="s">
        <v>3349</v>
      </c>
      <c r="R275" s="140" t="s">
        <v>3350</v>
      </c>
      <c r="S275" s="140" t="s">
        <v>3126</v>
      </c>
      <c r="T275" s="140" t="s">
        <v>3351</v>
      </c>
      <c r="U275" s="140" t="s">
        <v>356</v>
      </c>
      <c r="V275" s="186" t="s">
        <v>3352</v>
      </c>
      <c r="W275" s="138" t="s">
        <v>3353</v>
      </c>
      <c r="X275" s="144" t="s">
        <v>246</v>
      </c>
      <c r="AA275" s="145">
        <f>IF(OR(J275="Fail",ISBLANK(J275)),INDEX('Issue Code Table'!C:C,MATCH(N:N,'Issue Code Table'!A:A,0)),IF(M275="Critical",6,IF(M275="Significant",5,IF(M275="Moderate",3,2))))</f>
        <v>5</v>
      </c>
    </row>
    <row r="276" spans="1:27" ht="10" customHeight="1" x14ac:dyDescent="0.25">
      <c r="A276" s="170"/>
      <c r="B276" s="171" t="s">
        <v>3354</v>
      </c>
      <c r="C276" s="171"/>
      <c r="D276" s="170"/>
      <c r="E276" s="170"/>
      <c r="F276" s="172"/>
      <c r="G276" s="172"/>
      <c r="H276" s="172"/>
      <c r="I276" s="172"/>
      <c r="J276" s="172"/>
      <c r="K276" s="172"/>
      <c r="L276" s="172"/>
      <c r="M276" s="172"/>
      <c r="N276" s="172"/>
      <c r="O276" s="172"/>
      <c r="P276" s="173"/>
      <c r="Q276" s="172"/>
      <c r="R276" s="172"/>
      <c r="S276" s="172"/>
      <c r="T276" s="174"/>
      <c r="U276" s="172"/>
      <c r="V276" s="172"/>
      <c r="W276" s="174"/>
      <c r="X276" s="174"/>
      <c r="AA276" s="175"/>
    </row>
    <row r="277" spans="1:27" ht="10" customHeight="1" x14ac:dyDescent="0.25">
      <c r="A277" s="176"/>
      <c r="B277" s="177"/>
      <c r="C277" s="177"/>
      <c r="D277" s="176"/>
      <c r="E277" s="176"/>
      <c r="F277" s="176"/>
      <c r="G277" s="176"/>
      <c r="H277" s="176"/>
      <c r="I277" s="176"/>
      <c r="J277" s="176"/>
      <c r="K277" s="176"/>
      <c r="L277" s="176"/>
      <c r="M277" s="178"/>
      <c r="N277" s="178"/>
      <c r="O277" s="178"/>
      <c r="P277" s="176"/>
      <c r="Q277" s="176"/>
      <c r="R277" s="176"/>
      <c r="S277" s="176"/>
      <c r="T277" s="179"/>
      <c r="U277" s="176"/>
      <c r="V277" s="176"/>
      <c r="W277" s="138"/>
      <c r="X277" s="144"/>
      <c r="AA277" s="180"/>
    </row>
    <row r="278" spans="1:27" ht="10" hidden="1" customHeight="1" x14ac:dyDescent="0.25">
      <c r="A278" s="176"/>
      <c r="B278" s="177"/>
      <c r="C278" s="177"/>
      <c r="D278" s="176"/>
      <c r="E278" s="176"/>
      <c r="F278" s="176"/>
      <c r="G278" s="176"/>
      <c r="H278" s="176"/>
      <c r="I278" s="176"/>
      <c r="J278" s="176"/>
      <c r="K278" s="176"/>
      <c r="L278" s="176"/>
      <c r="M278" s="178"/>
      <c r="N278" s="178"/>
      <c r="O278" s="178"/>
      <c r="P278" s="176"/>
      <c r="Q278" s="176"/>
      <c r="R278" s="176"/>
      <c r="S278" s="176"/>
      <c r="T278" s="179"/>
      <c r="U278" s="176"/>
      <c r="V278" s="176"/>
      <c r="W278" s="138"/>
      <c r="X278" s="144"/>
      <c r="AA278" s="180"/>
    </row>
    <row r="279" spans="1:27" ht="10" hidden="1" customHeight="1" x14ac:dyDescent="0.25">
      <c r="A279" s="176"/>
      <c r="B279" s="177"/>
      <c r="C279" s="177"/>
      <c r="D279" s="176"/>
      <c r="E279" s="176"/>
      <c r="F279" s="176"/>
      <c r="G279" s="176"/>
      <c r="H279" s="176"/>
      <c r="I279" s="181" t="s">
        <v>3355</v>
      </c>
      <c r="J279" s="176"/>
      <c r="K279" s="176"/>
      <c r="L279" s="176"/>
      <c r="M279" s="178"/>
      <c r="N279" s="178"/>
      <c r="O279" s="178"/>
      <c r="P279" s="176"/>
      <c r="Q279" s="176"/>
      <c r="R279" s="176"/>
      <c r="S279" s="176"/>
      <c r="T279" s="179"/>
      <c r="U279" s="176"/>
      <c r="V279" s="176"/>
      <c r="W279" s="138"/>
      <c r="X279" s="144"/>
      <c r="AA279" s="180"/>
    </row>
    <row r="280" spans="1:27" ht="10" hidden="1" customHeight="1" x14ac:dyDescent="0.25">
      <c r="A280" s="176"/>
      <c r="B280" s="177"/>
      <c r="C280" s="177"/>
      <c r="D280" s="176"/>
      <c r="E280" s="176"/>
      <c r="F280" s="176"/>
      <c r="G280" s="176"/>
      <c r="H280" s="176"/>
      <c r="I280" s="181" t="s">
        <v>57</v>
      </c>
      <c r="J280" s="176"/>
      <c r="K280" s="176"/>
      <c r="L280" s="176"/>
      <c r="M280" s="178"/>
      <c r="N280" s="178"/>
      <c r="O280" s="178"/>
      <c r="P280" s="176"/>
      <c r="Q280" s="176"/>
      <c r="R280" s="176"/>
      <c r="S280" s="176"/>
      <c r="T280" s="179"/>
      <c r="U280" s="176"/>
      <c r="V280" s="176"/>
      <c r="W280" s="138"/>
      <c r="X280" s="144"/>
      <c r="AA280" s="180"/>
    </row>
    <row r="281" spans="1:27" ht="10" hidden="1" customHeight="1" x14ac:dyDescent="0.25">
      <c r="A281" s="176"/>
      <c r="B281" s="177"/>
      <c r="C281" s="177"/>
      <c r="D281" s="176"/>
      <c r="E281" s="176"/>
      <c r="F281" s="176"/>
      <c r="G281" s="176"/>
      <c r="H281" s="176"/>
      <c r="I281" s="181" t="s">
        <v>58</v>
      </c>
      <c r="J281" s="176"/>
      <c r="K281" s="176"/>
      <c r="L281" s="176"/>
      <c r="M281" s="178"/>
      <c r="N281" s="178"/>
      <c r="O281" s="178"/>
      <c r="P281" s="176"/>
      <c r="Q281" s="176"/>
      <c r="R281" s="176"/>
      <c r="S281" s="176"/>
      <c r="T281" s="179"/>
      <c r="U281" s="176"/>
      <c r="V281" s="176"/>
      <c r="W281" s="138"/>
      <c r="X281" s="144"/>
      <c r="AA281" s="180"/>
    </row>
    <row r="282" spans="1:27" ht="10" hidden="1" customHeight="1" x14ac:dyDescent="0.25">
      <c r="A282" s="176"/>
      <c r="B282" s="177"/>
      <c r="C282" s="177"/>
      <c r="D282" s="176"/>
      <c r="E282" s="176"/>
      <c r="F282" s="176"/>
      <c r="G282" s="176"/>
      <c r="H282" s="176"/>
      <c r="I282" s="181" t="s">
        <v>46</v>
      </c>
      <c r="J282" s="176"/>
      <c r="K282" s="176"/>
      <c r="L282" s="176"/>
      <c r="M282" s="178"/>
      <c r="N282" s="178"/>
      <c r="O282" s="178"/>
      <c r="P282" s="176"/>
      <c r="Q282" s="176"/>
      <c r="R282" s="176"/>
      <c r="S282" s="176"/>
      <c r="T282" s="179"/>
      <c r="U282" s="176"/>
      <c r="V282" s="176"/>
      <c r="W282" s="156"/>
      <c r="X282" s="157"/>
      <c r="AA282" s="180"/>
    </row>
    <row r="283" spans="1:27" ht="10" hidden="1" customHeight="1" x14ac:dyDescent="0.25">
      <c r="A283" s="176"/>
      <c r="B283" s="177"/>
      <c r="C283" s="177"/>
      <c r="D283" s="176"/>
      <c r="E283" s="176"/>
      <c r="F283" s="176"/>
      <c r="G283" s="176"/>
      <c r="H283" s="176"/>
      <c r="I283" s="181" t="s">
        <v>3356</v>
      </c>
      <c r="J283" s="176"/>
      <c r="K283" s="176"/>
      <c r="L283" s="176"/>
      <c r="M283" s="178"/>
      <c r="N283" s="178"/>
      <c r="O283" s="178"/>
      <c r="P283" s="176"/>
      <c r="Q283" s="176"/>
      <c r="R283" s="176"/>
      <c r="S283" s="176"/>
      <c r="T283" s="179"/>
      <c r="U283" s="176"/>
      <c r="V283" s="176"/>
      <c r="W283" s="138"/>
      <c r="X283" s="144"/>
      <c r="AA283" s="180"/>
    </row>
    <row r="284" spans="1:27" ht="10" hidden="1" customHeight="1" x14ac:dyDescent="0.25">
      <c r="A284" s="176"/>
      <c r="B284" s="177"/>
      <c r="C284" s="177"/>
      <c r="D284" s="176"/>
      <c r="E284" s="176"/>
      <c r="F284" s="176"/>
      <c r="G284" s="176"/>
      <c r="H284" s="176"/>
      <c r="I284" s="176"/>
      <c r="J284" s="176"/>
      <c r="K284" s="176"/>
      <c r="L284" s="176"/>
      <c r="M284" s="178"/>
      <c r="N284" s="178"/>
      <c r="O284" s="178"/>
      <c r="P284" s="176"/>
      <c r="Q284" s="176"/>
      <c r="R284" s="176"/>
      <c r="S284" s="176"/>
      <c r="T284" s="179"/>
      <c r="U284" s="176"/>
      <c r="V284" s="176"/>
      <c r="W284" s="138"/>
      <c r="X284" s="144"/>
      <c r="AA284" s="180"/>
    </row>
    <row r="285" spans="1:27" ht="10" hidden="1" customHeight="1" x14ac:dyDescent="0.25">
      <c r="A285" s="176"/>
      <c r="B285" s="177"/>
      <c r="C285" s="177"/>
      <c r="D285" s="176"/>
      <c r="E285" s="176"/>
      <c r="F285" s="176"/>
      <c r="G285" s="176"/>
      <c r="H285" s="176"/>
      <c r="I285" s="178" t="s">
        <v>3357</v>
      </c>
      <c r="J285" s="176"/>
      <c r="K285" s="176"/>
      <c r="L285" s="176"/>
      <c r="M285" s="178"/>
      <c r="N285" s="178"/>
      <c r="O285" s="178"/>
      <c r="P285" s="176"/>
      <c r="Q285" s="176"/>
      <c r="R285" s="176"/>
      <c r="S285" s="176"/>
      <c r="T285" s="179"/>
      <c r="U285" s="176"/>
      <c r="V285" s="176"/>
      <c r="W285" s="138"/>
      <c r="X285" s="144"/>
      <c r="AA285" s="180"/>
    </row>
    <row r="286" spans="1:27" ht="10" hidden="1" customHeight="1" x14ac:dyDescent="0.25">
      <c r="A286" s="176"/>
      <c r="B286" s="177"/>
      <c r="C286" s="177"/>
      <c r="D286" s="176"/>
      <c r="E286" s="176"/>
      <c r="F286" s="176"/>
      <c r="G286" s="176"/>
      <c r="H286" s="176"/>
      <c r="I286" s="178" t="s">
        <v>169</v>
      </c>
      <c r="J286" s="176"/>
      <c r="K286" s="176"/>
      <c r="L286" s="176"/>
      <c r="M286" s="178"/>
      <c r="N286" s="178"/>
      <c r="O286" s="178"/>
      <c r="P286" s="176"/>
      <c r="Q286" s="176"/>
      <c r="R286" s="176"/>
      <c r="S286" s="176"/>
      <c r="T286" s="179"/>
      <c r="U286" s="176"/>
      <c r="V286" s="176"/>
      <c r="W286" s="138"/>
      <c r="X286" s="144"/>
      <c r="AA286" s="180"/>
    </row>
    <row r="287" spans="1:27" ht="10" hidden="1" customHeight="1" x14ac:dyDescent="0.25">
      <c r="A287" s="176"/>
      <c r="B287" s="177"/>
      <c r="C287" s="177"/>
      <c r="D287" s="176"/>
      <c r="E287" s="176"/>
      <c r="F287" s="176"/>
      <c r="G287" s="176"/>
      <c r="H287" s="176"/>
      <c r="I287" s="178" t="s">
        <v>182</v>
      </c>
      <c r="J287" s="176"/>
      <c r="K287" s="176"/>
      <c r="L287" s="176"/>
      <c r="M287" s="178"/>
      <c r="N287" s="178"/>
      <c r="O287" s="178"/>
      <c r="P287" s="176"/>
      <c r="Q287" s="176"/>
      <c r="R287" s="176"/>
      <c r="S287" s="176"/>
      <c r="T287" s="179"/>
      <c r="U287" s="176"/>
      <c r="V287" s="176"/>
      <c r="W287" s="138"/>
      <c r="X287" s="144"/>
      <c r="AA287" s="180"/>
    </row>
    <row r="288" spans="1:27" ht="10" hidden="1" customHeight="1" x14ac:dyDescent="0.25">
      <c r="A288" s="176"/>
      <c r="B288" s="177"/>
      <c r="C288" s="177"/>
      <c r="D288" s="176"/>
      <c r="E288" s="176"/>
      <c r="F288" s="176"/>
      <c r="G288" s="176"/>
      <c r="H288" s="176"/>
      <c r="I288" s="178" t="s">
        <v>222</v>
      </c>
      <c r="J288" s="176"/>
      <c r="K288" s="176"/>
      <c r="L288" s="176"/>
      <c r="M288" s="178"/>
      <c r="N288" s="178"/>
      <c r="O288" s="178"/>
      <c r="P288" s="176"/>
      <c r="Q288" s="176"/>
      <c r="R288" s="176"/>
      <c r="S288" s="176"/>
      <c r="T288" s="179"/>
      <c r="U288" s="176"/>
      <c r="V288" s="176"/>
      <c r="W288" s="138"/>
      <c r="X288" s="144"/>
      <c r="AA288" s="180"/>
    </row>
    <row r="289" spans="1:27" ht="10" hidden="1" customHeight="1" x14ac:dyDescent="0.25">
      <c r="A289" s="176"/>
      <c r="B289" s="177"/>
      <c r="C289" s="177"/>
      <c r="D289" s="176"/>
      <c r="E289" s="176"/>
      <c r="F289" s="176"/>
      <c r="G289" s="176"/>
      <c r="H289" s="176"/>
      <c r="I289" s="178" t="s">
        <v>308</v>
      </c>
      <c r="J289" s="176"/>
      <c r="K289" s="176"/>
      <c r="L289" s="176"/>
      <c r="M289" s="178"/>
      <c r="N289" s="178"/>
      <c r="O289" s="178"/>
      <c r="P289" s="176"/>
      <c r="Q289" s="176"/>
      <c r="R289" s="176"/>
      <c r="S289" s="176"/>
      <c r="T289" s="179"/>
      <c r="U289" s="176"/>
      <c r="V289" s="176"/>
      <c r="W289" s="138"/>
      <c r="X289" s="144"/>
      <c r="AA289" s="180"/>
    </row>
    <row r="290" spans="1:27" ht="10" hidden="1" customHeight="1" x14ac:dyDescent="0.25">
      <c r="A290" s="176"/>
      <c r="B290" s="177"/>
      <c r="C290" s="177"/>
      <c r="D290" s="176"/>
      <c r="E290" s="176"/>
      <c r="F290" s="176"/>
      <c r="G290" s="176"/>
      <c r="H290" s="176"/>
      <c r="I290" s="176"/>
      <c r="J290" s="176"/>
      <c r="K290" s="176"/>
      <c r="L290" s="176"/>
      <c r="M290" s="178"/>
      <c r="N290" s="178"/>
      <c r="O290" s="178"/>
      <c r="P290" s="176"/>
      <c r="Q290" s="176"/>
      <c r="R290" s="176"/>
      <c r="S290" s="176"/>
      <c r="T290" s="179"/>
      <c r="U290" s="176"/>
      <c r="V290" s="176"/>
      <c r="W290" s="156"/>
      <c r="X290" s="157"/>
      <c r="AA290" s="180"/>
    </row>
    <row r="291" spans="1:27" ht="10" hidden="1" customHeight="1" x14ac:dyDescent="0.25">
      <c r="W291" s="138"/>
      <c r="X291" s="144"/>
    </row>
    <row r="292" spans="1:27" ht="10" hidden="1" customHeight="1" x14ac:dyDescent="0.25"/>
    <row r="293" spans="1:27" ht="10" hidden="1" customHeight="1" x14ac:dyDescent="0.25"/>
    <row r="294" spans="1:27" ht="10" hidden="1" customHeight="1" x14ac:dyDescent="0.25"/>
    <row r="295" spans="1:27" ht="10" hidden="1" customHeight="1" x14ac:dyDescent="0.25"/>
    <row r="296" spans="1:27" ht="10" hidden="1" customHeight="1" x14ac:dyDescent="0.25"/>
    <row r="297" spans="1:27" ht="10" hidden="1" customHeight="1" x14ac:dyDescent="0.25"/>
    <row r="298" spans="1:27" ht="10" customHeight="1" x14ac:dyDescent="0.25"/>
    <row r="299" spans="1:27" ht="10" customHeight="1" x14ac:dyDescent="0.25"/>
    <row r="300" spans="1:27" ht="10" customHeight="1" x14ac:dyDescent="0.25"/>
    <row r="301" spans="1:27" ht="10" customHeight="1" x14ac:dyDescent="0.25"/>
    <row r="302" spans="1:27" ht="10" customHeight="1" x14ac:dyDescent="0.25"/>
    <row r="303" spans="1:27" ht="10" customHeight="1" x14ac:dyDescent="0.25"/>
  </sheetData>
  <protectedRanges>
    <protectedRange password="E1A2" sqref="AA3:AA275" name="Range1_1_1"/>
    <protectedRange password="E1A2" sqref="N2:O2" name="Range1_5_1_1"/>
    <protectedRange password="E1A2" sqref="AA2" name="Range1_1_2_2"/>
    <protectedRange password="E1A2" sqref="O72" name="Range1_1"/>
    <protectedRange password="E1A2" sqref="W2" name="Range1_14"/>
    <protectedRange password="E1A2" sqref="O3" name="Range1_2_1_1"/>
    <protectedRange password="E1A2" sqref="O4" name="Range1_4_1"/>
    <protectedRange password="E1A2" sqref="N3" name="Range1_2_1_1_2"/>
    <protectedRange password="E1A2" sqref="N4" name="Range1_4_1_2"/>
    <protectedRange password="E1A2" sqref="P5:P6" name="Range1_2"/>
    <protectedRange password="E1A2" sqref="O5" name="Range1_1_2"/>
  </protectedRanges>
  <autoFilter ref="A2:AA276" xr:uid="{4A34DC37-419C-4347-B1DC-A2D67456BFDE}"/>
  <phoneticPr fontId="34" type="noConversion"/>
  <conditionalFormatting sqref="G195:G197">
    <cfRule type="cellIs" dxfId="18" priority="69" operator="equal">
      <formula>"Pass"</formula>
    </cfRule>
    <cfRule type="cellIs" dxfId="17" priority="70" operator="equal">
      <formula>"Fail"</formula>
    </cfRule>
    <cfRule type="cellIs" dxfId="16" priority="71" operator="equal">
      <formula>"Info"</formula>
    </cfRule>
  </conditionalFormatting>
  <conditionalFormatting sqref="I3">
    <cfRule type="cellIs" dxfId="15" priority="57" operator="equal">
      <formula>"Pass"</formula>
    </cfRule>
    <cfRule type="cellIs" dxfId="14" priority="58" operator="equal">
      <formula>"Fail"</formula>
    </cfRule>
    <cfRule type="cellIs" dxfId="13" priority="59" operator="equal">
      <formula>"Info"</formula>
    </cfRule>
  </conditionalFormatting>
  <conditionalFormatting sqref="I4">
    <cfRule type="cellIs" dxfId="12" priority="53" operator="equal">
      <formula>"Pass"</formula>
    </cfRule>
    <cfRule type="cellIs" dxfId="11" priority="54" operator="equal">
      <formula>"Fail"</formula>
    </cfRule>
    <cfRule type="cellIs" dxfId="10" priority="55" operator="equal">
      <formula>"Info"</formula>
    </cfRule>
  </conditionalFormatting>
  <conditionalFormatting sqref="G179:G186 G189:G192 G201:G204 G206">
    <cfRule type="cellIs" dxfId="9" priority="50" operator="equal">
      <formula>"Pass"</formula>
    </cfRule>
    <cfRule type="cellIs" dxfId="8" priority="51" operator="equal">
      <formula>"Fail"</formula>
    </cfRule>
    <cfRule type="cellIs" dxfId="7" priority="52" operator="equal">
      <formula>"Info"</formula>
    </cfRule>
  </conditionalFormatting>
  <conditionalFormatting sqref="G193">
    <cfRule type="cellIs" dxfId="6" priority="47" operator="equal">
      <formula>"Pass"</formula>
    </cfRule>
    <cfRule type="cellIs" dxfId="5" priority="48" operator="equal">
      <formula>"Fail"</formula>
    </cfRule>
    <cfRule type="cellIs" dxfId="4" priority="49" operator="equal">
      <formula>"Info"</formula>
    </cfRule>
  </conditionalFormatting>
  <conditionalFormatting sqref="N3:N275">
    <cfRule type="expression" dxfId="3" priority="72">
      <formula>ISERROR(AA3)</formula>
    </cfRule>
  </conditionalFormatting>
  <conditionalFormatting sqref="J3:J275">
    <cfRule type="cellIs" dxfId="2" priority="1" stopIfTrue="1" operator="equal">
      <formula>"Pass"</formula>
    </cfRule>
    <cfRule type="cellIs" dxfId="1" priority="2" stopIfTrue="1" operator="equal">
      <formula>"Fail"</formula>
    </cfRule>
    <cfRule type="cellIs" dxfId="0" priority="3" stopIfTrue="1" operator="equal">
      <formula>"Info"</formula>
    </cfRule>
  </conditionalFormatting>
  <dataValidations count="4">
    <dataValidation type="list" allowBlank="1" showInputMessage="1" showErrorMessage="1" sqref="J277:J1048576 J2:J275" xr:uid="{AEA5FD0A-910A-4213-B8F8-8706A17D9663}">
      <formula1>$I$280:$I$283</formula1>
    </dataValidation>
    <dataValidation type="list" allowBlank="1" showInputMessage="1" showErrorMessage="1" sqref="JG5:JG6 WVS5:WVS6 TC5:TC6 ACY5:ACY6 AMU5:AMU6 AWQ5:AWQ6 BGM5:BGM6 BQI5:BQI6 CAE5:CAE6 CKA5:CKA6 CTW5:CTW6 DDS5:DDS6 DNO5:DNO6 DXK5:DXK6 EHG5:EHG6 ERC5:ERC6 FAY5:FAY6 FKU5:FKU6 FUQ5:FUQ6 GEM5:GEM6 GOI5:GOI6 GYE5:GYE6 HIA5:HIA6 HRW5:HRW6 IBS5:IBS6 ILO5:ILO6 IVK5:IVK6 JFG5:JFG6 JPC5:JPC6 JYY5:JYY6 KIU5:KIU6 KSQ5:KSQ6 LCM5:LCM6 LMI5:LMI6 LWE5:LWE6 MGA5:MGA6 MPW5:MPW6 MZS5:MZS6 NJO5:NJO6 NTK5:NTK6 ODG5:ODG6 ONC5:ONC6 OWY5:OWY6 PGU5:PGU6 PQQ5:PQQ6 QAM5:QAM6 QKI5:QKI6 QUE5:QUE6 REA5:REA6 RNW5:RNW6 RXS5:RXS6 SHO5:SHO6 SRK5:SRK6 TBG5:TBG6 TLC5:TLC6 TUY5:TUY6 UEU5:UEU6 UOQ5:UOQ6 UYM5:UYM6 VII5:VII6 VSE5:VSE6 WCA5:WCA6 WLW5:WLW6" xr:uid="{B29601C8-C676-4FE6-B48C-453CF6E2F17E}">
      <formula1>$H$42:$H$45</formula1>
    </dataValidation>
    <dataValidation type="list" allowBlank="1" showInputMessage="1" showErrorMessage="1" sqref="WVP5:WVP6 JD5:JD6 SZ5:SZ6 ACV5:ACV6 AMR5:AMR6 AWN5:AWN6 BGJ5:BGJ6 BQF5:BQF6 CAB5:CAB6 CJX5:CJX6 CTT5:CTT6 DDP5:DDP6 DNL5:DNL6 DXH5:DXH6 EHD5:EHD6 EQZ5:EQZ6 FAV5:FAV6 FKR5:FKR6 FUN5:FUN6 GEJ5:GEJ6 GOF5:GOF6 GYB5:GYB6 HHX5:HHX6 HRT5:HRT6 IBP5:IBP6 ILL5:ILL6 IVH5:IVH6 JFD5:JFD6 JOZ5:JOZ6 JYV5:JYV6 KIR5:KIR6 KSN5:KSN6 LCJ5:LCJ6 LMF5:LMF6 LWB5:LWB6 MFX5:MFX6 MPT5:MPT6 MZP5:MZP6 NJL5:NJL6 NTH5:NTH6 ODD5:ODD6 OMZ5:OMZ6 OWV5:OWV6 PGR5:PGR6 PQN5:PQN6 QAJ5:QAJ6 QKF5:QKF6 QUB5:QUB6 RDX5:RDX6 RNT5:RNT6 RXP5:RXP6 SHL5:SHL6 SRH5:SRH6 TBD5:TBD6 TKZ5:TKZ6 TUV5:TUV6 UER5:UER6 UON5:UON6 UYJ5:UYJ6 VIF5:VIF6 VSB5:VSB6 WBX5:WBX6 WLT5:WLT6" xr:uid="{F71B379C-37BE-46E8-A0C5-B6C45D4D42C4}">
      <formula1>$I$71:$I$74</formula1>
    </dataValidation>
    <dataValidation type="list" allowBlank="1" showInputMessage="1" showErrorMessage="1" sqref="M3:M275" xr:uid="{AD3FB8F7-A5E2-48F5-911B-FD6AE38C5925}">
      <formula1>$I$286:$I$290</formula1>
    </dataValidation>
  </dataValidations>
  <printOptions headings="1"/>
  <pageMargins left="0.75" right="0.75" top="1" bottom="1" header="0.5" footer="0.5"/>
  <pageSetup orientation="portrait" horizontalDpi="4294967292" verticalDpi="4294967292"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N27"/>
  <sheetViews>
    <sheetView showGridLines="0" zoomScale="80" zoomScaleNormal="80" zoomScalePageLayoutView="80" workbookViewId="0">
      <pane ySplit="1" topLeftCell="A2" activePane="bottomLeft" state="frozen"/>
      <selection pane="bottomLeft" activeCell="Y23" sqref="Y23"/>
    </sheetView>
  </sheetViews>
  <sheetFormatPr defaultColWidth="9.26953125" defaultRowHeight="12.5" x14ac:dyDescent="0.25"/>
  <cols>
    <col min="1" max="1" width="9.26953125" customWidth="1"/>
    <col min="14" max="14" width="10.26953125" customWidth="1"/>
  </cols>
  <sheetData>
    <row r="1" spans="1:14" ht="13" x14ac:dyDescent="0.3">
      <c r="A1" s="206" t="s">
        <v>3358</v>
      </c>
      <c r="B1" s="207"/>
      <c r="C1" s="207"/>
      <c r="D1" s="207"/>
      <c r="E1" s="207"/>
      <c r="F1" s="207"/>
      <c r="G1" s="207"/>
      <c r="H1" s="207"/>
      <c r="I1" s="207"/>
      <c r="J1" s="207"/>
      <c r="K1" s="207"/>
      <c r="L1" s="207"/>
      <c r="M1" s="207"/>
      <c r="N1" s="208"/>
    </row>
    <row r="2" spans="1:14" ht="12.75" customHeight="1" x14ac:dyDescent="0.25">
      <c r="A2" s="240" t="s">
        <v>3358</v>
      </c>
      <c r="B2" s="241"/>
      <c r="C2" s="241"/>
      <c r="D2" s="241"/>
      <c r="E2" s="241"/>
      <c r="F2" s="241"/>
      <c r="G2" s="241"/>
      <c r="H2" s="241"/>
      <c r="I2" s="241"/>
      <c r="J2" s="241"/>
      <c r="K2" s="241"/>
      <c r="L2" s="241"/>
      <c r="M2" s="241"/>
      <c r="N2" s="242"/>
    </row>
    <row r="3" spans="1:14" ht="12.75" customHeight="1" x14ac:dyDescent="0.25">
      <c r="A3" s="7" t="s">
        <v>3359</v>
      </c>
      <c r="B3" s="257"/>
      <c r="C3" s="257"/>
      <c r="D3" s="257"/>
      <c r="E3" s="257"/>
      <c r="F3" s="257"/>
      <c r="G3" s="257"/>
      <c r="H3" s="257"/>
      <c r="I3" s="257"/>
      <c r="J3" s="257"/>
      <c r="K3" s="257"/>
      <c r="L3" s="257"/>
      <c r="M3" s="257"/>
      <c r="N3" s="8"/>
    </row>
    <row r="4" spans="1:14" x14ac:dyDescent="0.25">
      <c r="A4" s="2" t="s">
        <v>4391</v>
      </c>
      <c r="B4" s="3"/>
      <c r="C4" s="3"/>
      <c r="D4" s="3"/>
      <c r="E4" s="3"/>
      <c r="F4" s="3"/>
      <c r="G4" s="3"/>
      <c r="H4" s="3"/>
      <c r="I4" s="3"/>
      <c r="J4" s="3"/>
      <c r="K4" s="3"/>
      <c r="L4" s="3"/>
      <c r="M4" s="3"/>
      <c r="N4" s="4"/>
    </row>
    <row r="5" spans="1:14" x14ac:dyDescent="0.25">
      <c r="A5" s="2" t="s">
        <v>4392</v>
      </c>
      <c r="B5" s="3"/>
      <c r="C5" s="3"/>
      <c r="D5" s="3"/>
      <c r="E5" s="3"/>
      <c r="F5" s="3"/>
      <c r="G5" s="3"/>
      <c r="H5" s="3"/>
      <c r="I5" s="3"/>
      <c r="J5" s="3"/>
      <c r="K5" s="3"/>
      <c r="L5" s="3"/>
      <c r="M5" s="3"/>
      <c r="N5" s="4"/>
    </row>
    <row r="6" spans="1:14" x14ac:dyDescent="0.25">
      <c r="A6" s="2" t="s">
        <v>3360</v>
      </c>
      <c r="B6" s="3"/>
      <c r="C6" s="3"/>
      <c r="D6" s="3"/>
      <c r="E6" s="3"/>
      <c r="F6" s="3"/>
      <c r="G6" s="3"/>
      <c r="H6" s="3"/>
      <c r="I6" s="3"/>
      <c r="J6" s="3"/>
      <c r="K6" s="3"/>
      <c r="L6" s="3"/>
      <c r="M6" s="3"/>
      <c r="N6" s="4"/>
    </row>
    <row r="7" spans="1:14" x14ac:dyDescent="0.25">
      <c r="A7" s="9"/>
      <c r="B7" s="5"/>
      <c r="C7" s="5"/>
      <c r="D7" s="5"/>
      <c r="E7" s="5"/>
      <c r="F7" s="5"/>
      <c r="G7" s="5"/>
      <c r="H7" s="5"/>
      <c r="I7" s="5"/>
      <c r="J7" s="5"/>
      <c r="K7" s="5"/>
      <c r="L7" s="5"/>
      <c r="M7" s="5"/>
      <c r="N7" s="6"/>
    </row>
    <row r="9" spans="1:14" ht="12.75" customHeight="1" x14ac:dyDescent="0.25">
      <c r="A9" s="10" t="s">
        <v>3361</v>
      </c>
      <c r="B9" s="258"/>
      <c r="C9" s="258"/>
      <c r="D9" s="258"/>
      <c r="E9" s="258"/>
      <c r="F9" s="258"/>
      <c r="G9" s="258"/>
      <c r="H9" s="258"/>
      <c r="I9" s="258"/>
      <c r="J9" s="258"/>
      <c r="K9" s="258"/>
      <c r="L9" s="258"/>
      <c r="M9" s="258"/>
      <c r="N9" s="11"/>
    </row>
    <row r="10" spans="1:14" ht="12.75" customHeight="1" x14ac:dyDescent="0.25">
      <c r="A10" s="12" t="s">
        <v>3362</v>
      </c>
      <c r="B10" s="13"/>
      <c r="C10" s="13"/>
      <c r="D10" s="13"/>
      <c r="E10" s="13"/>
      <c r="F10" s="13"/>
      <c r="G10" s="13"/>
      <c r="H10" s="13"/>
      <c r="I10" s="13"/>
      <c r="J10" s="13"/>
      <c r="K10" s="13"/>
      <c r="L10" s="13"/>
      <c r="M10" s="13"/>
      <c r="N10" s="14"/>
    </row>
    <row r="11" spans="1:14" ht="12.75" customHeight="1" x14ac:dyDescent="0.25">
      <c r="A11" s="7" t="s">
        <v>3363</v>
      </c>
      <c r="B11" s="257"/>
      <c r="C11" s="257"/>
      <c r="D11" s="257"/>
      <c r="E11" s="257"/>
      <c r="F11" s="257"/>
      <c r="G11" s="257"/>
      <c r="H11" s="257"/>
      <c r="I11" s="257"/>
      <c r="J11" s="257"/>
      <c r="K11" s="257"/>
      <c r="L11" s="257"/>
      <c r="M11" s="257"/>
      <c r="N11" s="8"/>
    </row>
    <row r="12" spans="1:14" x14ac:dyDescent="0.25">
      <c r="A12" s="2" t="s">
        <v>3364</v>
      </c>
      <c r="B12" s="3"/>
      <c r="C12" s="3"/>
      <c r="D12" s="3"/>
      <c r="E12" s="3"/>
      <c r="F12" s="3"/>
      <c r="G12" s="3"/>
      <c r="H12" s="3"/>
      <c r="I12" s="3"/>
      <c r="J12" s="3"/>
      <c r="K12" s="3"/>
      <c r="L12" s="3"/>
      <c r="M12" s="3"/>
      <c r="N12" s="4"/>
    </row>
    <row r="13" spans="1:14" x14ac:dyDescent="0.25">
      <c r="A13" s="9" t="s">
        <v>3365</v>
      </c>
      <c r="B13" s="5"/>
      <c r="C13" s="5"/>
      <c r="D13" s="5"/>
      <c r="E13" s="5"/>
      <c r="F13" s="5"/>
      <c r="G13" s="5"/>
      <c r="H13" s="5"/>
      <c r="I13" s="5"/>
      <c r="J13" s="5"/>
      <c r="K13" s="5"/>
      <c r="L13" s="5"/>
      <c r="M13" s="5"/>
      <c r="N13" s="6"/>
    </row>
    <row r="15" spans="1:14" ht="12.75" customHeight="1" x14ac:dyDescent="0.25">
      <c r="A15" s="10" t="s">
        <v>3366</v>
      </c>
      <c r="B15" s="258"/>
      <c r="C15" s="258"/>
      <c r="D15" s="258"/>
      <c r="E15" s="258"/>
      <c r="F15" s="258"/>
      <c r="G15" s="258"/>
      <c r="H15" s="258"/>
      <c r="I15" s="258"/>
      <c r="J15" s="258"/>
      <c r="K15" s="258"/>
      <c r="L15" s="258"/>
      <c r="M15" s="258"/>
      <c r="N15" s="11"/>
    </row>
    <row r="16" spans="1:14" ht="12.75" customHeight="1" x14ac:dyDescent="0.25">
      <c r="A16" s="12" t="s">
        <v>3367</v>
      </c>
      <c r="B16" s="13"/>
      <c r="C16" s="13"/>
      <c r="D16" s="13"/>
      <c r="E16" s="13"/>
      <c r="F16" s="13"/>
      <c r="G16" s="13"/>
      <c r="H16" s="13"/>
      <c r="I16" s="13"/>
      <c r="J16" s="13"/>
      <c r="K16" s="13"/>
      <c r="L16" s="13"/>
      <c r="M16" s="13"/>
      <c r="N16" s="14"/>
    </row>
    <row r="17" spans="1:14" ht="12.75" customHeight="1" x14ac:dyDescent="0.25">
      <c r="A17" s="7" t="s">
        <v>3368</v>
      </c>
      <c r="B17" s="257"/>
      <c r="C17" s="257"/>
      <c r="D17" s="257"/>
      <c r="E17" s="257"/>
      <c r="F17" s="257"/>
      <c r="G17" s="257"/>
      <c r="H17" s="257"/>
      <c r="I17" s="257"/>
      <c r="J17" s="257"/>
      <c r="K17" s="257"/>
      <c r="L17" s="257"/>
      <c r="M17" s="257"/>
      <c r="N17" s="8"/>
    </row>
    <row r="18" spans="1:14" x14ac:dyDescent="0.25">
      <c r="A18" s="2" t="s">
        <v>3369</v>
      </c>
      <c r="B18" s="3"/>
      <c r="C18" s="3"/>
      <c r="D18" s="3"/>
      <c r="E18" s="3"/>
      <c r="F18" s="3"/>
      <c r="G18" s="3"/>
      <c r="H18" s="3"/>
      <c r="I18" s="3"/>
      <c r="J18" s="3"/>
      <c r="K18" s="3"/>
      <c r="L18" s="3"/>
      <c r="M18" s="3"/>
      <c r="N18" s="4"/>
    </row>
    <row r="19" spans="1:14" x14ac:dyDescent="0.25">
      <c r="A19" s="2" t="s">
        <v>3370</v>
      </c>
      <c r="B19" s="3"/>
      <c r="C19" s="3"/>
      <c r="D19" s="3"/>
      <c r="E19" s="3"/>
      <c r="F19" s="3"/>
      <c r="G19" s="3"/>
      <c r="H19" s="3"/>
      <c r="I19" s="3"/>
      <c r="J19" s="3"/>
      <c r="K19" s="3"/>
      <c r="L19" s="3"/>
      <c r="M19" s="3"/>
      <c r="N19" s="4"/>
    </row>
    <row r="20" spans="1:14" x14ac:dyDescent="0.25">
      <c r="A20" s="2" t="s">
        <v>3371</v>
      </c>
      <c r="B20" s="3"/>
      <c r="C20" s="3"/>
      <c r="D20" s="3"/>
      <c r="E20" s="3"/>
      <c r="F20" s="3"/>
      <c r="G20" s="3"/>
      <c r="H20" s="3"/>
      <c r="I20" s="3"/>
      <c r="J20" s="3"/>
      <c r="K20" s="3"/>
      <c r="L20" s="3"/>
      <c r="M20" s="3"/>
      <c r="N20" s="4"/>
    </row>
    <row r="21" spans="1:14" x14ac:dyDescent="0.25">
      <c r="A21" s="9"/>
      <c r="B21" s="5"/>
      <c r="C21" s="5"/>
      <c r="D21" s="5"/>
      <c r="E21" s="5"/>
      <c r="F21" s="5"/>
      <c r="G21" s="5"/>
      <c r="H21" s="5"/>
      <c r="I21" s="5"/>
      <c r="J21" s="5"/>
      <c r="K21" s="5"/>
      <c r="L21" s="5"/>
      <c r="M21" s="5"/>
      <c r="N21" s="6"/>
    </row>
    <row r="23" spans="1:14" ht="12.75" customHeight="1" x14ac:dyDescent="0.25">
      <c r="A23" s="10" t="s">
        <v>3372</v>
      </c>
      <c r="B23" s="258"/>
      <c r="C23" s="258"/>
      <c r="D23" s="258"/>
      <c r="E23" s="258"/>
      <c r="F23" s="258"/>
      <c r="G23" s="258"/>
      <c r="H23" s="258"/>
      <c r="I23" s="258"/>
      <c r="J23" s="258"/>
      <c r="K23" s="258"/>
      <c r="L23" s="258"/>
      <c r="M23" s="258"/>
      <c r="N23" s="11"/>
    </row>
    <row r="24" spans="1:14" ht="12.75" customHeight="1" x14ac:dyDescent="0.25">
      <c r="A24" s="12" t="s">
        <v>3373</v>
      </c>
      <c r="B24" s="13"/>
      <c r="C24" s="13"/>
      <c r="D24" s="13"/>
      <c r="E24" s="13"/>
      <c r="F24" s="13"/>
      <c r="G24" s="13"/>
      <c r="H24" s="13"/>
      <c r="I24" s="13"/>
      <c r="J24" s="13"/>
      <c r="K24" s="13"/>
      <c r="L24" s="13"/>
      <c r="M24" s="13"/>
      <c r="N24" s="14"/>
    </row>
    <row r="25" spans="1:14" ht="12.75" customHeight="1" x14ac:dyDescent="0.25">
      <c r="A25" s="7" t="s">
        <v>3374</v>
      </c>
      <c r="B25" s="257"/>
      <c r="C25" s="257"/>
      <c r="D25" s="257"/>
      <c r="E25" s="257"/>
      <c r="F25" s="257"/>
      <c r="G25" s="257"/>
      <c r="H25" s="257"/>
      <c r="I25" s="257"/>
      <c r="J25" s="257"/>
      <c r="K25" s="257"/>
      <c r="L25" s="257"/>
      <c r="M25" s="257"/>
      <c r="N25" s="8"/>
    </row>
    <row r="26" spans="1:14" x14ac:dyDescent="0.25">
      <c r="A26" s="2" t="s">
        <v>3375</v>
      </c>
      <c r="B26" s="3"/>
      <c r="C26" s="3"/>
      <c r="D26" s="3"/>
      <c r="E26" s="3"/>
      <c r="F26" s="3"/>
      <c r="G26" s="3"/>
      <c r="H26" s="3"/>
      <c r="I26" s="3"/>
      <c r="J26" s="3"/>
      <c r="K26" s="3"/>
      <c r="L26" s="3"/>
      <c r="M26" s="3"/>
      <c r="N26" s="4"/>
    </row>
    <row r="27" spans="1:14" x14ac:dyDescent="0.25">
      <c r="A27" s="9"/>
      <c r="B27" s="5"/>
      <c r="C27" s="5"/>
      <c r="D27" s="5"/>
      <c r="E27" s="5"/>
      <c r="F27" s="5"/>
      <c r="G27" s="5"/>
      <c r="H27" s="5"/>
      <c r="I27" s="5"/>
      <c r="J27" s="5"/>
      <c r="K27" s="5"/>
      <c r="L27" s="5"/>
      <c r="M27" s="5"/>
      <c r="N27" s="6"/>
    </row>
  </sheetData>
  <sheetProtection sort="0" autoFilter="0"/>
  <phoneticPr fontId="3" type="noConversion"/>
  <printOptions horizontalCentered="1"/>
  <pageMargins left="0.25" right="0.25" top="0.5" bottom="0.5" header="0.25" footer="0.25"/>
  <pageSetup orientation="landscape" horizontalDpi="1200" verticalDpi="1200"/>
  <headerFooter>
    <oddHeader>&amp;CIRS Office of Safeguards SCSEM</oddHeader>
    <oddFooter>&amp;L&amp;F&amp;RPage &amp;P of &amp;N</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S25"/>
  <sheetViews>
    <sheetView showGridLines="0" zoomScale="90" zoomScaleNormal="90" zoomScalePageLayoutView="90" workbookViewId="0">
      <pane ySplit="1" topLeftCell="A2" activePane="bottomLeft" state="frozen"/>
      <selection pane="bottomLeft" activeCell="C12" sqref="C12"/>
    </sheetView>
  </sheetViews>
  <sheetFormatPr defaultColWidth="8.7265625" defaultRowHeight="12.5" x14ac:dyDescent="0.25"/>
  <cols>
    <col min="2" max="2" width="13.26953125" customWidth="1"/>
    <col min="3" max="3" width="56.26953125" customWidth="1"/>
    <col min="4" max="4" width="22.453125" customWidth="1"/>
    <col min="19" max="19" width="0" hidden="1" customWidth="1"/>
  </cols>
  <sheetData>
    <row r="1" spans="1:19" ht="13" x14ac:dyDescent="0.3">
      <c r="A1" s="206" t="s">
        <v>3376</v>
      </c>
      <c r="B1" s="207"/>
      <c r="C1" s="207"/>
      <c r="D1" s="207"/>
    </row>
    <row r="2" spans="1:19" ht="12.75" customHeight="1" x14ac:dyDescent="0.25">
      <c r="A2" s="259" t="s">
        <v>3377</v>
      </c>
      <c r="B2" s="259" t="s">
        <v>3378</v>
      </c>
      <c r="C2" s="259" t="s">
        <v>3379</v>
      </c>
      <c r="D2" s="259" t="s">
        <v>3380</v>
      </c>
    </row>
    <row r="3" spans="1:19" x14ac:dyDescent="0.25">
      <c r="A3" s="72">
        <v>1</v>
      </c>
      <c r="B3" s="260">
        <v>41948</v>
      </c>
      <c r="C3" s="261" t="s">
        <v>3381</v>
      </c>
      <c r="D3" s="74" t="s">
        <v>3382</v>
      </c>
      <c r="S3" t="s">
        <v>3383</v>
      </c>
    </row>
    <row r="4" spans="1:19" x14ac:dyDescent="0.25">
      <c r="A4" s="72">
        <v>1</v>
      </c>
      <c r="B4" s="260">
        <v>41961</v>
      </c>
      <c r="C4" s="262" t="s">
        <v>3384</v>
      </c>
      <c r="D4" s="74" t="s">
        <v>3382</v>
      </c>
    </row>
    <row r="5" spans="1:19" ht="37.5" x14ac:dyDescent="0.25">
      <c r="A5" s="72">
        <v>1.1000000000000001</v>
      </c>
      <c r="B5" s="260">
        <v>42088</v>
      </c>
      <c r="C5" s="73" t="s">
        <v>3385</v>
      </c>
      <c r="D5" s="74" t="s">
        <v>3382</v>
      </c>
    </row>
    <row r="6" spans="1:19" ht="28.5" customHeight="1" x14ac:dyDescent="0.25">
      <c r="A6" s="72">
        <v>1.2</v>
      </c>
      <c r="B6" s="260">
        <v>42454</v>
      </c>
      <c r="C6" s="73" t="s">
        <v>3386</v>
      </c>
      <c r="D6" s="74" t="s">
        <v>3382</v>
      </c>
    </row>
    <row r="7" spans="1:19" x14ac:dyDescent="0.25">
      <c r="A7" s="72">
        <v>1.3</v>
      </c>
      <c r="B7" s="260">
        <v>42643</v>
      </c>
      <c r="C7" s="74" t="s">
        <v>3387</v>
      </c>
      <c r="D7" s="74" t="s">
        <v>3382</v>
      </c>
    </row>
    <row r="8" spans="1:19" x14ac:dyDescent="0.25">
      <c r="A8" s="72">
        <v>2</v>
      </c>
      <c r="B8" s="260">
        <v>43008</v>
      </c>
      <c r="C8" s="74" t="s">
        <v>3388</v>
      </c>
      <c r="D8" s="74" t="s">
        <v>3382</v>
      </c>
    </row>
    <row r="9" spans="1:19" x14ac:dyDescent="0.25">
      <c r="A9" s="116">
        <v>2</v>
      </c>
      <c r="B9" s="117">
        <v>43131</v>
      </c>
      <c r="C9" s="73" t="s">
        <v>3389</v>
      </c>
      <c r="D9" s="74" t="s">
        <v>3382</v>
      </c>
    </row>
    <row r="10" spans="1:19" x14ac:dyDescent="0.25">
      <c r="A10" s="72">
        <v>2</v>
      </c>
      <c r="B10" s="260">
        <v>43373</v>
      </c>
      <c r="C10" s="73" t="s">
        <v>3390</v>
      </c>
      <c r="D10" s="263" t="s">
        <v>3382</v>
      </c>
    </row>
    <row r="11" spans="1:19" x14ac:dyDescent="0.25">
      <c r="A11" s="72">
        <v>2</v>
      </c>
      <c r="B11" s="260">
        <v>43555</v>
      </c>
      <c r="C11" s="73" t="s">
        <v>3391</v>
      </c>
      <c r="D11" s="263" t="s">
        <v>3382</v>
      </c>
    </row>
    <row r="12" spans="1:19" x14ac:dyDescent="0.25">
      <c r="A12" s="72">
        <v>3</v>
      </c>
      <c r="B12" s="264">
        <v>43921</v>
      </c>
      <c r="C12" s="57" t="s">
        <v>3392</v>
      </c>
      <c r="D12" s="263" t="s">
        <v>3382</v>
      </c>
    </row>
    <row r="13" spans="1:19" x14ac:dyDescent="0.25">
      <c r="A13" s="72">
        <v>3.1</v>
      </c>
      <c r="B13" s="264">
        <v>44104</v>
      </c>
      <c r="C13" s="263" t="s">
        <v>3390</v>
      </c>
      <c r="D13" s="263" t="s">
        <v>3382</v>
      </c>
    </row>
    <row r="14" spans="1:19" ht="25" x14ac:dyDescent="0.25">
      <c r="A14" s="72">
        <v>3.2</v>
      </c>
      <c r="B14" s="264">
        <v>44469</v>
      </c>
      <c r="C14" s="73" t="s">
        <v>3393</v>
      </c>
      <c r="D14" s="263" t="s">
        <v>3382</v>
      </c>
    </row>
    <row r="15" spans="1:19" x14ac:dyDescent="0.25">
      <c r="A15" s="72">
        <v>3.3</v>
      </c>
      <c r="B15" s="264">
        <v>44469</v>
      </c>
      <c r="C15" s="73" t="s">
        <v>3390</v>
      </c>
      <c r="D15" s="263" t="s">
        <v>3382</v>
      </c>
    </row>
    <row r="16" spans="1:19" x14ac:dyDescent="0.25">
      <c r="A16" s="72"/>
      <c r="B16" s="264"/>
      <c r="C16" s="261"/>
      <c r="D16" s="261"/>
    </row>
    <row r="17" spans="1:4" x14ac:dyDescent="0.25">
      <c r="A17" s="72"/>
      <c r="B17" s="264"/>
      <c r="C17" s="261"/>
      <c r="D17" s="261"/>
    </row>
    <row r="18" spans="1:4" x14ac:dyDescent="0.25">
      <c r="A18" s="72"/>
      <c r="B18" s="264"/>
      <c r="C18" s="261"/>
      <c r="D18" s="261"/>
    </row>
    <row r="19" spans="1:4" x14ac:dyDescent="0.25">
      <c r="A19" s="72"/>
      <c r="B19" s="264"/>
      <c r="C19" s="261"/>
      <c r="D19" s="261"/>
    </row>
    <row r="20" spans="1:4" x14ac:dyDescent="0.25">
      <c r="A20" s="72"/>
      <c r="B20" s="264"/>
      <c r="C20" s="261"/>
      <c r="D20" s="261"/>
    </row>
    <row r="21" spans="1:4" x14ac:dyDescent="0.25">
      <c r="B21" s="1"/>
    </row>
    <row r="22" spans="1:4" x14ac:dyDescent="0.25">
      <c r="B22" s="1"/>
    </row>
    <row r="23" spans="1:4" x14ac:dyDescent="0.25">
      <c r="B23" s="1"/>
    </row>
    <row r="24" spans="1:4" x14ac:dyDescent="0.25">
      <c r="B24" s="1"/>
    </row>
    <row r="25" spans="1:4" x14ac:dyDescent="0.25">
      <c r="B25" s="1"/>
    </row>
  </sheetData>
  <sheetProtection sort="0" autoFilter="0"/>
  <phoneticPr fontId="3" type="noConversion"/>
  <printOptions horizontalCentered="1"/>
  <pageMargins left="0.25" right="0.25" top="0.5" bottom="0.5" header="0.25" footer="0.25"/>
  <pageSetup orientation="landscape" horizontalDpi="1200" verticalDpi="1200"/>
  <headerFooter>
    <oddHeader>&amp;CIRS Office of Safeguards SCSEM</oddHeader>
    <oddFooter>&amp;L&amp;F&amp;RPage &amp;P of &amp;N</oddFooter>
  </headerFooter>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D527"/>
  <sheetViews>
    <sheetView zoomScale="80" zoomScaleNormal="80" zoomScalePageLayoutView="80" workbookViewId="0">
      <pane ySplit="1" topLeftCell="A2" activePane="bottomLeft" state="frozen"/>
      <selection pane="bottomLeft" sqref="A1:D527"/>
    </sheetView>
  </sheetViews>
  <sheetFormatPr defaultRowHeight="12.5" x14ac:dyDescent="0.25"/>
  <cols>
    <col min="1" max="1" width="9.453125" customWidth="1"/>
    <col min="2" max="2" width="71.453125" customWidth="1"/>
    <col min="4" max="4" width="10" customWidth="1"/>
    <col min="257" max="257" width="15.26953125" customWidth="1"/>
    <col min="258" max="258" width="76" customWidth="1"/>
    <col min="259" max="259" width="14.26953125" customWidth="1"/>
    <col min="260" max="260" width="9.7265625" customWidth="1"/>
    <col min="513" max="513" width="15.26953125" customWidth="1"/>
    <col min="514" max="514" width="76" customWidth="1"/>
    <col min="515" max="515" width="14.26953125" customWidth="1"/>
    <col min="516" max="516" width="9.7265625" customWidth="1"/>
    <col min="769" max="769" width="15.26953125" customWidth="1"/>
    <col min="770" max="770" width="76" customWidth="1"/>
    <col min="771" max="771" width="14.26953125" customWidth="1"/>
    <col min="772" max="772" width="9.7265625" customWidth="1"/>
    <col min="1025" max="1025" width="15.26953125" customWidth="1"/>
    <col min="1026" max="1026" width="76" customWidth="1"/>
    <col min="1027" max="1027" width="14.26953125" customWidth="1"/>
    <col min="1028" max="1028" width="9.7265625" customWidth="1"/>
    <col min="1281" max="1281" width="15.26953125" customWidth="1"/>
    <col min="1282" max="1282" width="76" customWidth="1"/>
    <col min="1283" max="1283" width="14.26953125" customWidth="1"/>
    <col min="1284" max="1284" width="9.7265625" customWidth="1"/>
    <col min="1537" max="1537" width="15.26953125" customWidth="1"/>
    <col min="1538" max="1538" width="76" customWidth="1"/>
    <col min="1539" max="1539" width="14.26953125" customWidth="1"/>
    <col min="1540" max="1540" width="9.7265625" customWidth="1"/>
    <col min="1793" max="1793" width="15.26953125" customWidth="1"/>
    <col min="1794" max="1794" width="76" customWidth="1"/>
    <col min="1795" max="1795" width="14.26953125" customWidth="1"/>
    <col min="1796" max="1796" width="9.7265625" customWidth="1"/>
    <col min="2049" max="2049" width="15.26953125" customWidth="1"/>
    <col min="2050" max="2050" width="76" customWidth="1"/>
    <col min="2051" max="2051" width="14.26953125" customWidth="1"/>
    <col min="2052" max="2052" width="9.7265625" customWidth="1"/>
    <col min="2305" max="2305" width="15.26953125" customWidth="1"/>
    <col min="2306" max="2306" width="76" customWidth="1"/>
    <col min="2307" max="2307" width="14.26953125" customWidth="1"/>
    <col min="2308" max="2308" width="9.7265625" customWidth="1"/>
    <col min="2561" max="2561" width="15.26953125" customWidth="1"/>
    <col min="2562" max="2562" width="76" customWidth="1"/>
    <col min="2563" max="2563" width="14.26953125" customWidth="1"/>
    <col min="2564" max="2564" width="9.7265625" customWidth="1"/>
    <col min="2817" max="2817" width="15.26953125" customWidth="1"/>
    <col min="2818" max="2818" width="76" customWidth="1"/>
    <col min="2819" max="2819" width="14.26953125" customWidth="1"/>
    <col min="2820" max="2820" width="9.7265625" customWidth="1"/>
    <col min="3073" max="3073" width="15.26953125" customWidth="1"/>
    <col min="3074" max="3074" width="76" customWidth="1"/>
    <col min="3075" max="3075" width="14.26953125" customWidth="1"/>
    <col min="3076" max="3076" width="9.7265625" customWidth="1"/>
    <col min="3329" max="3329" width="15.26953125" customWidth="1"/>
    <col min="3330" max="3330" width="76" customWidth="1"/>
    <col min="3331" max="3331" width="14.26953125" customWidth="1"/>
    <col min="3332" max="3332" width="9.7265625" customWidth="1"/>
    <col min="3585" max="3585" width="15.26953125" customWidth="1"/>
    <col min="3586" max="3586" width="76" customWidth="1"/>
    <col min="3587" max="3587" width="14.26953125" customWidth="1"/>
    <col min="3588" max="3588" width="9.7265625" customWidth="1"/>
    <col min="3841" max="3841" width="15.26953125" customWidth="1"/>
    <col min="3842" max="3842" width="76" customWidth="1"/>
    <col min="3843" max="3843" width="14.26953125" customWidth="1"/>
    <col min="3844" max="3844" width="9.7265625" customWidth="1"/>
    <col min="4097" max="4097" width="15.26953125" customWidth="1"/>
    <col min="4098" max="4098" width="76" customWidth="1"/>
    <col min="4099" max="4099" width="14.26953125" customWidth="1"/>
    <col min="4100" max="4100" width="9.7265625" customWidth="1"/>
    <col min="4353" max="4353" width="15.26953125" customWidth="1"/>
    <col min="4354" max="4354" width="76" customWidth="1"/>
    <col min="4355" max="4355" width="14.26953125" customWidth="1"/>
    <col min="4356" max="4356" width="9.7265625" customWidth="1"/>
    <col min="4609" max="4609" width="15.26953125" customWidth="1"/>
    <col min="4610" max="4610" width="76" customWidth="1"/>
    <col min="4611" max="4611" width="14.26953125" customWidth="1"/>
    <col min="4612" max="4612" width="9.7265625" customWidth="1"/>
    <col min="4865" max="4865" width="15.26953125" customWidth="1"/>
    <col min="4866" max="4866" width="76" customWidth="1"/>
    <col min="4867" max="4867" width="14.26953125" customWidth="1"/>
    <col min="4868" max="4868" width="9.7265625" customWidth="1"/>
    <col min="5121" max="5121" width="15.26953125" customWidth="1"/>
    <col min="5122" max="5122" width="76" customWidth="1"/>
    <col min="5123" max="5123" width="14.26953125" customWidth="1"/>
    <col min="5124" max="5124" width="9.7265625" customWidth="1"/>
    <col min="5377" max="5377" width="15.26953125" customWidth="1"/>
    <col min="5378" max="5378" width="76" customWidth="1"/>
    <col min="5379" max="5379" width="14.26953125" customWidth="1"/>
    <col min="5380" max="5380" width="9.7265625" customWidth="1"/>
    <col min="5633" max="5633" width="15.26953125" customWidth="1"/>
    <col min="5634" max="5634" width="76" customWidth="1"/>
    <col min="5635" max="5635" width="14.26953125" customWidth="1"/>
    <col min="5636" max="5636" width="9.7265625" customWidth="1"/>
    <col min="5889" max="5889" width="15.26953125" customWidth="1"/>
    <col min="5890" max="5890" width="76" customWidth="1"/>
    <col min="5891" max="5891" width="14.26953125" customWidth="1"/>
    <col min="5892" max="5892" width="9.7265625" customWidth="1"/>
    <col min="6145" max="6145" width="15.26953125" customWidth="1"/>
    <col min="6146" max="6146" width="76" customWidth="1"/>
    <col min="6147" max="6147" width="14.26953125" customWidth="1"/>
    <col min="6148" max="6148" width="9.7265625" customWidth="1"/>
    <col min="6401" max="6401" width="15.26953125" customWidth="1"/>
    <col min="6402" max="6402" width="76" customWidth="1"/>
    <col min="6403" max="6403" width="14.26953125" customWidth="1"/>
    <col min="6404" max="6404" width="9.7265625" customWidth="1"/>
    <col min="6657" max="6657" width="15.26953125" customWidth="1"/>
    <col min="6658" max="6658" width="76" customWidth="1"/>
    <col min="6659" max="6659" width="14.26953125" customWidth="1"/>
    <col min="6660" max="6660" width="9.7265625" customWidth="1"/>
    <col min="6913" max="6913" width="15.26953125" customWidth="1"/>
    <col min="6914" max="6914" width="76" customWidth="1"/>
    <col min="6915" max="6915" width="14.26953125" customWidth="1"/>
    <col min="6916" max="6916" width="9.7265625" customWidth="1"/>
    <col min="7169" max="7169" width="15.26953125" customWidth="1"/>
    <col min="7170" max="7170" width="76" customWidth="1"/>
    <col min="7171" max="7171" width="14.26953125" customWidth="1"/>
    <col min="7172" max="7172" width="9.7265625" customWidth="1"/>
    <col min="7425" max="7425" width="15.26953125" customWidth="1"/>
    <col min="7426" max="7426" width="76" customWidth="1"/>
    <col min="7427" max="7427" width="14.26953125" customWidth="1"/>
    <col min="7428" max="7428" width="9.7265625" customWidth="1"/>
    <col min="7681" max="7681" width="15.26953125" customWidth="1"/>
    <col min="7682" max="7682" width="76" customWidth="1"/>
    <col min="7683" max="7683" width="14.26953125" customWidth="1"/>
    <col min="7684" max="7684" width="9.7265625" customWidth="1"/>
    <col min="7937" max="7937" width="15.26953125" customWidth="1"/>
    <col min="7938" max="7938" width="76" customWidth="1"/>
    <col min="7939" max="7939" width="14.26953125" customWidth="1"/>
    <col min="7940" max="7940" width="9.7265625" customWidth="1"/>
    <col min="8193" max="8193" width="15.26953125" customWidth="1"/>
    <col min="8194" max="8194" width="76" customWidth="1"/>
    <col min="8195" max="8195" width="14.26953125" customWidth="1"/>
    <col min="8196" max="8196" width="9.7265625" customWidth="1"/>
    <col min="8449" max="8449" width="15.26953125" customWidth="1"/>
    <col min="8450" max="8450" width="76" customWidth="1"/>
    <col min="8451" max="8451" width="14.26953125" customWidth="1"/>
    <col min="8452" max="8452" width="9.7265625" customWidth="1"/>
    <col min="8705" max="8705" width="15.26953125" customWidth="1"/>
    <col min="8706" max="8706" width="76" customWidth="1"/>
    <col min="8707" max="8707" width="14.26953125" customWidth="1"/>
    <col min="8708" max="8708" width="9.7265625" customWidth="1"/>
    <col min="8961" max="8961" width="15.26953125" customWidth="1"/>
    <col min="8962" max="8962" width="76" customWidth="1"/>
    <col min="8963" max="8963" width="14.26953125" customWidth="1"/>
    <col min="8964" max="8964" width="9.7265625" customWidth="1"/>
    <col min="9217" max="9217" width="15.26953125" customWidth="1"/>
    <col min="9218" max="9218" width="76" customWidth="1"/>
    <col min="9219" max="9219" width="14.26953125" customWidth="1"/>
    <col min="9220" max="9220" width="9.7265625" customWidth="1"/>
    <col min="9473" max="9473" width="15.26953125" customWidth="1"/>
    <col min="9474" max="9474" width="76" customWidth="1"/>
    <col min="9475" max="9475" width="14.26953125" customWidth="1"/>
    <col min="9476" max="9476" width="9.7265625" customWidth="1"/>
    <col min="9729" max="9729" width="15.26953125" customWidth="1"/>
    <col min="9730" max="9730" width="76" customWidth="1"/>
    <col min="9731" max="9731" width="14.26953125" customWidth="1"/>
    <col min="9732" max="9732" width="9.7265625" customWidth="1"/>
    <col min="9985" max="9985" width="15.26953125" customWidth="1"/>
    <col min="9986" max="9986" width="76" customWidth="1"/>
    <col min="9987" max="9987" width="14.26953125" customWidth="1"/>
    <col min="9988" max="9988" width="9.7265625" customWidth="1"/>
    <col min="10241" max="10241" width="15.26953125" customWidth="1"/>
    <col min="10242" max="10242" width="76" customWidth="1"/>
    <col min="10243" max="10243" width="14.26953125" customWidth="1"/>
    <col min="10244" max="10244" width="9.7265625" customWidth="1"/>
    <col min="10497" max="10497" width="15.26953125" customWidth="1"/>
    <col min="10498" max="10498" width="76" customWidth="1"/>
    <col min="10499" max="10499" width="14.26953125" customWidth="1"/>
    <col min="10500" max="10500" width="9.7265625" customWidth="1"/>
    <col min="10753" max="10753" width="15.26953125" customWidth="1"/>
    <col min="10754" max="10754" width="76" customWidth="1"/>
    <col min="10755" max="10755" width="14.26953125" customWidth="1"/>
    <col min="10756" max="10756" width="9.7265625" customWidth="1"/>
    <col min="11009" max="11009" width="15.26953125" customWidth="1"/>
    <col min="11010" max="11010" width="76" customWidth="1"/>
    <col min="11011" max="11011" width="14.26953125" customWidth="1"/>
    <col min="11012" max="11012" width="9.7265625" customWidth="1"/>
    <col min="11265" max="11265" width="15.26953125" customWidth="1"/>
    <col min="11266" max="11266" width="76" customWidth="1"/>
    <col min="11267" max="11267" width="14.26953125" customWidth="1"/>
    <col min="11268" max="11268" width="9.7265625" customWidth="1"/>
    <col min="11521" max="11521" width="15.26953125" customWidth="1"/>
    <col min="11522" max="11522" width="76" customWidth="1"/>
    <col min="11523" max="11523" width="14.26953125" customWidth="1"/>
    <col min="11524" max="11524" width="9.7265625" customWidth="1"/>
    <col min="11777" max="11777" width="15.26953125" customWidth="1"/>
    <col min="11778" max="11778" width="76" customWidth="1"/>
    <col min="11779" max="11779" width="14.26953125" customWidth="1"/>
    <col min="11780" max="11780" width="9.7265625" customWidth="1"/>
    <col min="12033" max="12033" width="15.26953125" customWidth="1"/>
    <col min="12034" max="12034" width="76" customWidth="1"/>
    <col min="12035" max="12035" width="14.26953125" customWidth="1"/>
    <col min="12036" max="12036" width="9.7265625" customWidth="1"/>
    <col min="12289" max="12289" width="15.26953125" customWidth="1"/>
    <col min="12290" max="12290" width="76" customWidth="1"/>
    <col min="12291" max="12291" width="14.26953125" customWidth="1"/>
    <col min="12292" max="12292" width="9.7265625" customWidth="1"/>
    <col min="12545" max="12545" width="15.26953125" customWidth="1"/>
    <col min="12546" max="12546" width="76" customWidth="1"/>
    <col min="12547" max="12547" width="14.26953125" customWidth="1"/>
    <col min="12548" max="12548" width="9.7265625" customWidth="1"/>
    <col min="12801" max="12801" width="15.26953125" customWidth="1"/>
    <col min="12802" max="12802" width="76" customWidth="1"/>
    <col min="12803" max="12803" width="14.26953125" customWidth="1"/>
    <col min="12804" max="12804" width="9.7265625" customWidth="1"/>
    <col min="13057" max="13057" width="15.26953125" customWidth="1"/>
    <col min="13058" max="13058" width="76" customWidth="1"/>
    <col min="13059" max="13059" width="14.26953125" customWidth="1"/>
    <col min="13060" max="13060" width="9.7265625" customWidth="1"/>
    <col min="13313" max="13313" width="15.26953125" customWidth="1"/>
    <col min="13314" max="13314" width="76" customWidth="1"/>
    <col min="13315" max="13315" width="14.26953125" customWidth="1"/>
    <col min="13316" max="13316" width="9.7265625" customWidth="1"/>
    <col min="13569" max="13569" width="15.26953125" customWidth="1"/>
    <col min="13570" max="13570" width="76" customWidth="1"/>
    <col min="13571" max="13571" width="14.26953125" customWidth="1"/>
    <col min="13572" max="13572" width="9.7265625" customWidth="1"/>
    <col min="13825" max="13825" width="15.26953125" customWidth="1"/>
    <col min="13826" max="13826" width="76" customWidth="1"/>
    <col min="13827" max="13827" width="14.26953125" customWidth="1"/>
    <col min="13828" max="13828" width="9.7265625" customWidth="1"/>
    <col min="14081" max="14081" width="15.26953125" customWidth="1"/>
    <col min="14082" max="14082" width="76" customWidth="1"/>
    <col min="14083" max="14083" width="14.26953125" customWidth="1"/>
    <col min="14084" max="14084" width="9.7265625" customWidth="1"/>
    <col min="14337" max="14337" width="15.26953125" customWidth="1"/>
    <col min="14338" max="14338" width="76" customWidth="1"/>
    <col min="14339" max="14339" width="14.26953125" customWidth="1"/>
    <col min="14340" max="14340" width="9.7265625" customWidth="1"/>
    <col min="14593" max="14593" width="15.26953125" customWidth="1"/>
    <col min="14594" max="14594" width="76" customWidth="1"/>
    <col min="14595" max="14595" width="14.26953125" customWidth="1"/>
    <col min="14596" max="14596" width="9.7265625" customWidth="1"/>
    <col min="14849" max="14849" width="15.26953125" customWidth="1"/>
    <col min="14850" max="14850" width="76" customWidth="1"/>
    <col min="14851" max="14851" width="14.26953125" customWidth="1"/>
    <col min="14852" max="14852" width="9.7265625" customWidth="1"/>
    <col min="15105" max="15105" width="15.26953125" customWidth="1"/>
    <col min="15106" max="15106" width="76" customWidth="1"/>
    <col min="15107" max="15107" width="14.26953125" customWidth="1"/>
    <col min="15108" max="15108" width="9.7265625" customWidth="1"/>
    <col min="15361" max="15361" width="15.26953125" customWidth="1"/>
    <col min="15362" max="15362" width="76" customWidth="1"/>
    <col min="15363" max="15363" width="14.26953125" customWidth="1"/>
    <col min="15364" max="15364" width="9.7265625" customWidth="1"/>
    <col min="15617" max="15617" width="15.26953125" customWidth="1"/>
    <col min="15618" max="15618" width="76" customWidth="1"/>
    <col min="15619" max="15619" width="14.26953125" customWidth="1"/>
    <col min="15620" max="15620" width="9.7265625" customWidth="1"/>
    <col min="15873" max="15873" width="15.26953125" customWidth="1"/>
    <col min="15874" max="15874" width="76" customWidth="1"/>
    <col min="15875" max="15875" width="14.26953125" customWidth="1"/>
    <col min="15876" max="15876" width="9.7265625" customWidth="1"/>
    <col min="16129" max="16129" width="15.26953125" customWidth="1"/>
    <col min="16130" max="16130" width="76" customWidth="1"/>
    <col min="16131" max="16131" width="14.26953125" customWidth="1"/>
    <col min="16132" max="16132" width="9.7265625" customWidth="1"/>
  </cols>
  <sheetData>
    <row r="1" spans="1:4" ht="29" x14ac:dyDescent="0.35">
      <c r="A1" s="283" t="s">
        <v>149</v>
      </c>
      <c r="B1" s="284" t="s">
        <v>141</v>
      </c>
      <c r="C1" s="284" t="s">
        <v>59</v>
      </c>
      <c r="D1" s="286">
        <v>44469</v>
      </c>
    </row>
    <row r="2" spans="1:4" ht="15.5" x14ac:dyDescent="0.35">
      <c r="A2" s="287" t="s">
        <v>3394</v>
      </c>
      <c r="B2" s="288" t="s">
        <v>3395</v>
      </c>
      <c r="C2" s="288">
        <v>6</v>
      </c>
      <c r="D2" s="285"/>
    </row>
    <row r="3" spans="1:4" ht="15.5" x14ac:dyDescent="0.35">
      <c r="A3" s="287" t="s">
        <v>980</v>
      </c>
      <c r="B3" s="288" t="s">
        <v>3396</v>
      </c>
      <c r="C3" s="288">
        <v>4</v>
      </c>
      <c r="D3" s="285"/>
    </row>
    <row r="4" spans="1:4" ht="15.5" x14ac:dyDescent="0.35">
      <c r="A4" s="287" t="s">
        <v>3397</v>
      </c>
      <c r="B4" s="288" t="s">
        <v>3398</v>
      </c>
      <c r="C4" s="288">
        <v>1</v>
      </c>
      <c r="D4" s="285"/>
    </row>
    <row r="5" spans="1:4" ht="15.5" x14ac:dyDescent="0.35">
      <c r="A5" s="287" t="s">
        <v>3399</v>
      </c>
      <c r="B5" s="288" t="s">
        <v>3400</v>
      </c>
      <c r="C5" s="288">
        <v>2</v>
      </c>
      <c r="D5" s="285"/>
    </row>
    <row r="6" spans="1:4" ht="15.5" x14ac:dyDescent="0.35">
      <c r="A6" s="287" t="s">
        <v>3401</v>
      </c>
      <c r="B6" s="288" t="s">
        <v>3402</v>
      </c>
      <c r="C6" s="288">
        <v>2</v>
      </c>
      <c r="D6" s="285"/>
    </row>
    <row r="7" spans="1:4" ht="15.5" x14ac:dyDescent="0.35">
      <c r="A7" s="287" t="s">
        <v>3403</v>
      </c>
      <c r="B7" s="288" t="s">
        <v>3404</v>
      </c>
      <c r="C7" s="288">
        <v>4</v>
      </c>
      <c r="D7" s="285"/>
    </row>
    <row r="8" spans="1:4" ht="15.5" x14ac:dyDescent="0.35">
      <c r="A8" s="287" t="s">
        <v>3405</v>
      </c>
      <c r="B8" s="288" t="s">
        <v>3406</v>
      </c>
      <c r="C8" s="288">
        <v>2</v>
      </c>
      <c r="D8" s="285"/>
    </row>
    <row r="9" spans="1:4" ht="15.5" x14ac:dyDescent="0.35">
      <c r="A9" s="287" t="s">
        <v>3407</v>
      </c>
      <c r="B9" s="288" t="s">
        <v>3408</v>
      </c>
      <c r="C9" s="288">
        <v>5</v>
      </c>
      <c r="D9" s="285"/>
    </row>
    <row r="10" spans="1:4" ht="15.5" x14ac:dyDescent="0.35">
      <c r="A10" s="287" t="s">
        <v>3409</v>
      </c>
      <c r="B10" s="288" t="s">
        <v>3410</v>
      </c>
      <c r="C10" s="288">
        <v>5</v>
      </c>
      <c r="D10" s="285"/>
    </row>
    <row r="11" spans="1:4" ht="15.5" x14ac:dyDescent="0.35">
      <c r="A11" s="287" t="s">
        <v>3411</v>
      </c>
      <c r="B11" s="288" t="s">
        <v>3412</v>
      </c>
      <c r="C11" s="288">
        <v>5</v>
      </c>
      <c r="D11" s="285"/>
    </row>
    <row r="12" spans="1:4" ht="15.5" x14ac:dyDescent="0.35">
      <c r="A12" s="287" t="s">
        <v>3413</v>
      </c>
      <c r="B12" s="288" t="s">
        <v>3414</v>
      </c>
      <c r="C12" s="288">
        <v>2</v>
      </c>
      <c r="D12" s="285"/>
    </row>
    <row r="13" spans="1:4" ht="15.5" x14ac:dyDescent="0.35">
      <c r="A13" s="287" t="s">
        <v>350</v>
      </c>
      <c r="B13" s="288" t="s">
        <v>3415</v>
      </c>
      <c r="C13" s="288">
        <v>5</v>
      </c>
      <c r="D13" s="285"/>
    </row>
    <row r="14" spans="1:4" ht="15.5" x14ac:dyDescent="0.35">
      <c r="A14" s="287" t="s">
        <v>3416</v>
      </c>
      <c r="B14" s="288" t="s">
        <v>3417</v>
      </c>
      <c r="C14" s="288">
        <v>4</v>
      </c>
      <c r="D14" s="285"/>
    </row>
    <row r="15" spans="1:4" ht="15.5" x14ac:dyDescent="0.35">
      <c r="A15" s="287" t="s">
        <v>3418</v>
      </c>
      <c r="B15" s="288" t="s">
        <v>3419</v>
      </c>
      <c r="C15" s="288">
        <v>4</v>
      </c>
      <c r="D15" s="285"/>
    </row>
    <row r="16" spans="1:4" ht="15.5" x14ac:dyDescent="0.35">
      <c r="A16" s="287" t="s">
        <v>3420</v>
      </c>
      <c r="B16" s="288" t="s">
        <v>3421</v>
      </c>
      <c r="C16" s="288">
        <v>1</v>
      </c>
      <c r="D16" s="285"/>
    </row>
    <row r="17" spans="1:4" ht="15.5" x14ac:dyDescent="0.35">
      <c r="A17" s="287" t="s">
        <v>324</v>
      </c>
      <c r="B17" s="288" t="s">
        <v>3422</v>
      </c>
      <c r="C17" s="288">
        <v>5</v>
      </c>
      <c r="D17" s="285"/>
    </row>
    <row r="18" spans="1:4" ht="15.5" x14ac:dyDescent="0.35">
      <c r="A18" s="287" t="s">
        <v>3423</v>
      </c>
      <c r="B18" s="288" t="s">
        <v>3424</v>
      </c>
      <c r="C18" s="288">
        <v>8</v>
      </c>
      <c r="D18" s="285"/>
    </row>
    <row r="19" spans="1:4" ht="15.5" x14ac:dyDescent="0.35">
      <c r="A19" s="287" t="s">
        <v>309</v>
      </c>
      <c r="B19" s="288" t="s">
        <v>3425</v>
      </c>
      <c r="C19" s="288">
        <v>1</v>
      </c>
      <c r="D19" s="285"/>
    </row>
    <row r="20" spans="1:4" ht="15.5" x14ac:dyDescent="0.35">
      <c r="A20" s="287" t="s">
        <v>3426</v>
      </c>
      <c r="B20" s="288" t="s">
        <v>3427</v>
      </c>
      <c r="C20" s="288">
        <v>8</v>
      </c>
      <c r="D20" s="285"/>
    </row>
    <row r="21" spans="1:4" ht="15.5" x14ac:dyDescent="0.35">
      <c r="A21" s="287" t="s">
        <v>3428</v>
      </c>
      <c r="B21" s="288" t="s">
        <v>3429</v>
      </c>
      <c r="C21" s="288">
        <v>6</v>
      </c>
      <c r="D21" s="285"/>
    </row>
    <row r="22" spans="1:4" ht="15.5" x14ac:dyDescent="0.35">
      <c r="A22" s="287" t="s">
        <v>3430</v>
      </c>
      <c r="B22" s="288" t="s">
        <v>3431</v>
      </c>
      <c r="C22" s="288">
        <v>7</v>
      </c>
      <c r="D22" s="285"/>
    </row>
    <row r="23" spans="1:4" ht="15.5" x14ac:dyDescent="0.35">
      <c r="A23" s="287" t="s">
        <v>3432</v>
      </c>
      <c r="B23" s="288" t="s">
        <v>3433</v>
      </c>
      <c r="C23" s="288">
        <v>7</v>
      </c>
      <c r="D23" s="285"/>
    </row>
    <row r="24" spans="1:4" ht="15.5" x14ac:dyDescent="0.35">
      <c r="A24" s="287" t="s">
        <v>1266</v>
      </c>
      <c r="B24" s="288" t="s">
        <v>3434</v>
      </c>
      <c r="C24" s="288">
        <v>7</v>
      </c>
      <c r="D24" s="285"/>
    </row>
    <row r="25" spans="1:4" ht="15.5" x14ac:dyDescent="0.35">
      <c r="A25" s="287" t="s">
        <v>3435</v>
      </c>
      <c r="B25" s="288" t="s">
        <v>3436</v>
      </c>
      <c r="C25" s="288">
        <v>5</v>
      </c>
      <c r="D25" s="285"/>
    </row>
    <row r="26" spans="1:4" ht="15.5" x14ac:dyDescent="0.35">
      <c r="A26" s="287" t="s">
        <v>3437</v>
      </c>
      <c r="B26" s="288" t="s">
        <v>3438</v>
      </c>
      <c r="C26" s="288">
        <v>5</v>
      </c>
      <c r="D26" s="285"/>
    </row>
    <row r="27" spans="1:4" ht="15.5" x14ac:dyDescent="0.35">
      <c r="A27" s="287" t="s">
        <v>3439</v>
      </c>
      <c r="B27" s="288" t="s">
        <v>3440</v>
      </c>
      <c r="C27" s="288">
        <v>5</v>
      </c>
      <c r="D27" s="285"/>
    </row>
    <row r="28" spans="1:4" ht="15.5" x14ac:dyDescent="0.35">
      <c r="A28" s="287" t="s">
        <v>3441</v>
      </c>
      <c r="B28" s="288" t="s">
        <v>3442</v>
      </c>
      <c r="C28" s="288">
        <v>6</v>
      </c>
      <c r="D28" s="285"/>
    </row>
    <row r="29" spans="1:4" ht="15.5" x14ac:dyDescent="0.35">
      <c r="A29" s="287" t="s">
        <v>754</v>
      </c>
      <c r="B29" s="288" t="s">
        <v>3443</v>
      </c>
      <c r="C29" s="288">
        <v>6</v>
      </c>
      <c r="D29" s="285"/>
    </row>
    <row r="30" spans="1:4" ht="15.5" x14ac:dyDescent="0.35">
      <c r="A30" s="287" t="s">
        <v>3444</v>
      </c>
      <c r="B30" s="288" t="s">
        <v>3445</v>
      </c>
      <c r="C30" s="288">
        <v>4</v>
      </c>
      <c r="D30" s="285"/>
    </row>
    <row r="31" spans="1:4" ht="15.5" x14ac:dyDescent="0.35">
      <c r="A31" s="287" t="s">
        <v>3446</v>
      </c>
      <c r="B31" s="288" t="s">
        <v>3447</v>
      </c>
      <c r="C31" s="288">
        <v>7</v>
      </c>
      <c r="D31" s="285"/>
    </row>
    <row r="32" spans="1:4" ht="15.5" x14ac:dyDescent="0.35">
      <c r="A32" s="287" t="s">
        <v>3448</v>
      </c>
      <c r="B32" s="288" t="s">
        <v>3449</v>
      </c>
      <c r="C32" s="288">
        <v>5</v>
      </c>
      <c r="D32" s="285"/>
    </row>
    <row r="33" spans="1:4" ht="15.5" x14ac:dyDescent="0.35">
      <c r="A33" s="287" t="s">
        <v>3450</v>
      </c>
      <c r="B33" s="288" t="s">
        <v>3451</v>
      </c>
      <c r="C33" s="288">
        <v>5</v>
      </c>
      <c r="D33" s="285"/>
    </row>
    <row r="34" spans="1:4" ht="15.5" x14ac:dyDescent="0.35">
      <c r="A34" s="287" t="s">
        <v>3452</v>
      </c>
      <c r="B34" s="288" t="s">
        <v>3453</v>
      </c>
      <c r="C34" s="288">
        <v>8</v>
      </c>
      <c r="D34" s="285"/>
    </row>
    <row r="35" spans="1:4" ht="15.5" x14ac:dyDescent="0.35">
      <c r="A35" s="287" t="s">
        <v>3454</v>
      </c>
      <c r="B35" s="288" t="s">
        <v>3455</v>
      </c>
      <c r="C35" s="288">
        <v>1</v>
      </c>
      <c r="D35" s="285"/>
    </row>
    <row r="36" spans="1:4" ht="15.5" x14ac:dyDescent="0.35">
      <c r="A36" s="287" t="s">
        <v>3456</v>
      </c>
      <c r="B36" s="288" t="s">
        <v>3457</v>
      </c>
      <c r="C36" s="288">
        <v>5</v>
      </c>
      <c r="D36" s="285"/>
    </row>
    <row r="37" spans="1:4" ht="15.5" x14ac:dyDescent="0.35">
      <c r="A37" s="287" t="s">
        <v>3458</v>
      </c>
      <c r="B37" s="288" t="s">
        <v>3459</v>
      </c>
      <c r="C37" s="288">
        <v>8</v>
      </c>
      <c r="D37" s="285"/>
    </row>
    <row r="38" spans="1:4" ht="15.5" x14ac:dyDescent="0.35">
      <c r="A38" s="287" t="s">
        <v>3460</v>
      </c>
      <c r="B38" s="288" t="s">
        <v>3461</v>
      </c>
      <c r="C38" s="288">
        <v>5</v>
      </c>
      <c r="D38" s="285"/>
    </row>
    <row r="39" spans="1:4" ht="15.5" x14ac:dyDescent="0.35">
      <c r="A39" s="287" t="s">
        <v>3462</v>
      </c>
      <c r="B39" s="288" t="s">
        <v>3463</v>
      </c>
      <c r="C39" s="288">
        <v>5</v>
      </c>
      <c r="D39" s="285"/>
    </row>
    <row r="40" spans="1:4" ht="15.5" x14ac:dyDescent="0.35">
      <c r="A40" s="287" t="s">
        <v>3464</v>
      </c>
      <c r="B40" s="288" t="s">
        <v>3465</v>
      </c>
      <c r="C40" s="288">
        <v>2</v>
      </c>
      <c r="D40" s="285"/>
    </row>
    <row r="41" spans="1:4" ht="15.5" x14ac:dyDescent="0.35">
      <c r="A41" s="287" t="s">
        <v>3466</v>
      </c>
      <c r="B41" s="288" t="s">
        <v>3467</v>
      </c>
      <c r="C41" s="288">
        <v>4</v>
      </c>
      <c r="D41" s="285"/>
    </row>
    <row r="42" spans="1:4" ht="15.5" x14ac:dyDescent="0.35">
      <c r="A42" s="287" t="s">
        <v>3468</v>
      </c>
      <c r="B42" s="288" t="s">
        <v>3469</v>
      </c>
      <c r="C42" s="288">
        <v>5</v>
      </c>
      <c r="D42" s="285"/>
    </row>
    <row r="43" spans="1:4" ht="15.5" x14ac:dyDescent="0.35">
      <c r="A43" s="287" t="s">
        <v>3470</v>
      </c>
      <c r="B43" s="288" t="s">
        <v>3471</v>
      </c>
      <c r="C43" s="288">
        <v>5</v>
      </c>
      <c r="D43" s="285"/>
    </row>
    <row r="44" spans="1:4" ht="15.5" x14ac:dyDescent="0.35">
      <c r="A44" s="287" t="s">
        <v>3472</v>
      </c>
      <c r="B44" s="288" t="s">
        <v>3473</v>
      </c>
      <c r="C44" s="288">
        <v>6</v>
      </c>
      <c r="D44" s="285"/>
    </row>
    <row r="45" spans="1:4" ht="15.5" x14ac:dyDescent="0.35">
      <c r="A45" s="287" t="s">
        <v>3474</v>
      </c>
      <c r="B45" s="288" t="s">
        <v>3475</v>
      </c>
      <c r="C45" s="288">
        <v>5</v>
      </c>
      <c r="D45" s="285"/>
    </row>
    <row r="46" spans="1:4" ht="15.5" x14ac:dyDescent="0.35">
      <c r="A46" s="287" t="s">
        <v>3476</v>
      </c>
      <c r="B46" s="288" t="s">
        <v>3477</v>
      </c>
      <c r="C46" s="288">
        <v>4</v>
      </c>
      <c r="D46" s="285"/>
    </row>
    <row r="47" spans="1:4" ht="15.5" x14ac:dyDescent="0.35">
      <c r="A47" s="287" t="s">
        <v>3478</v>
      </c>
      <c r="B47" s="288" t="s">
        <v>3479</v>
      </c>
      <c r="C47" s="288">
        <v>5</v>
      </c>
      <c r="D47" s="285"/>
    </row>
    <row r="48" spans="1:4" ht="15.5" x14ac:dyDescent="0.35">
      <c r="A48" s="287" t="s">
        <v>3480</v>
      </c>
      <c r="B48" s="288" t="s">
        <v>3481</v>
      </c>
      <c r="C48" s="288">
        <v>6</v>
      </c>
      <c r="D48" s="285"/>
    </row>
    <row r="49" spans="1:4" ht="15.5" x14ac:dyDescent="0.35">
      <c r="A49" s="287" t="s">
        <v>292</v>
      </c>
      <c r="B49" s="288" t="s">
        <v>3482</v>
      </c>
      <c r="C49" s="288">
        <v>7</v>
      </c>
      <c r="D49" s="285"/>
    </row>
    <row r="50" spans="1:4" ht="15.5" x14ac:dyDescent="0.35">
      <c r="A50" s="287" t="s">
        <v>3483</v>
      </c>
      <c r="B50" s="288" t="s">
        <v>3484</v>
      </c>
      <c r="C50" s="288">
        <v>3</v>
      </c>
      <c r="D50" s="285"/>
    </row>
    <row r="51" spans="1:4" ht="15.5" x14ac:dyDescent="0.35">
      <c r="A51" s="287" t="s">
        <v>3485</v>
      </c>
      <c r="B51" s="288" t="s">
        <v>3486</v>
      </c>
      <c r="C51" s="288">
        <v>6</v>
      </c>
      <c r="D51" s="285"/>
    </row>
    <row r="52" spans="1:4" ht="15.5" x14ac:dyDescent="0.35">
      <c r="A52" s="287" t="s">
        <v>3487</v>
      </c>
      <c r="B52" s="288" t="s">
        <v>3488</v>
      </c>
      <c r="C52" s="288">
        <v>4</v>
      </c>
      <c r="D52" s="285"/>
    </row>
    <row r="53" spans="1:4" ht="15.5" x14ac:dyDescent="0.35">
      <c r="A53" s="287" t="s">
        <v>3489</v>
      </c>
      <c r="B53" s="288" t="s">
        <v>3490</v>
      </c>
      <c r="C53" s="288">
        <v>5</v>
      </c>
      <c r="D53" s="285"/>
    </row>
    <row r="54" spans="1:4" ht="15.5" x14ac:dyDescent="0.35">
      <c r="A54" s="287" t="s">
        <v>3491</v>
      </c>
      <c r="B54" s="288" t="s">
        <v>3492</v>
      </c>
      <c r="C54" s="288">
        <v>2</v>
      </c>
      <c r="D54" s="285"/>
    </row>
    <row r="55" spans="1:4" ht="15.5" x14ac:dyDescent="0.35">
      <c r="A55" s="287" t="s">
        <v>3493</v>
      </c>
      <c r="B55" s="288" t="s">
        <v>3494</v>
      </c>
      <c r="C55" s="288">
        <v>2</v>
      </c>
      <c r="D55" s="285"/>
    </row>
    <row r="56" spans="1:4" ht="15.5" x14ac:dyDescent="0.35">
      <c r="A56" s="287" t="s">
        <v>3495</v>
      </c>
      <c r="B56" s="288" t="s">
        <v>3496</v>
      </c>
      <c r="C56" s="288">
        <v>5</v>
      </c>
      <c r="D56" s="285"/>
    </row>
    <row r="57" spans="1:4" ht="15.5" x14ac:dyDescent="0.35">
      <c r="A57" s="287" t="s">
        <v>3497</v>
      </c>
      <c r="B57" s="288" t="s">
        <v>3498</v>
      </c>
      <c r="C57" s="288">
        <v>5</v>
      </c>
      <c r="D57" s="285"/>
    </row>
    <row r="58" spans="1:4" ht="31" x14ac:dyDescent="0.35">
      <c r="A58" s="287" t="s">
        <v>3499</v>
      </c>
      <c r="B58" s="288" t="s">
        <v>3500</v>
      </c>
      <c r="C58" s="288">
        <v>5</v>
      </c>
      <c r="D58" s="285"/>
    </row>
    <row r="59" spans="1:4" ht="15.5" x14ac:dyDescent="0.35">
      <c r="A59" s="287" t="s">
        <v>3501</v>
      </c>
      <c r="B59" s="288" t="s">
        <v>3502</v>
      </c>
      <c r="C59" s="288">
        <v>5</v>
      </c>
      <c r="D59" s="285"/>
    </row>
    <row r="60" spans="1:4" ht="15.5" x14ac:dyDescent="0.35">
      <c r="A60" s="287" t="s">
        <v>3503</v>
      </c>
      <c r="B60" s="288" t="s">
        <v>3504</v>
      </c>
      <c r="C60" s="288">
        <v>3</v>
      </c>
      <c r="D60" s="285"/>
    </row>
    <row r="61" spans="1:4" ht="15.5" x14ac:dyDescent="0.35">
      <c r="A61" s="287" t="s">
        <v>517</v>
      </c>
      <c r="B61" s="288" t="s">
        <v>3505</v>
      </c>
      <c r="C61" s="288">
        <v>6</v>
      </c>
      <c r="D61" s="285"/>
    </row>
    <row r="62" spans="1:4" ht="15.5" x14ac:dyDescent="0.35">
      <c r="A62" s="287" t="s">
        <v>3506</v>
      </c>
      <c r="B62" s="288" t="s">
        <v>3507</v>
      </c>
      <c r="C62" s="288">
        <v>3</v>
      </c>
      <c r="D62" s="285"/>
    </row>
    <row r="63" spans="1:4" ht="15.5" x14ac:dyDescent="0.35">
      <c r="A63" s="287" t="s">
        <v>388</v>
      </c>
      <c r="B63" s="288" t="s">
        <v>3508</v>
      </c>
      <c r="C63" s="288">
        <v>4</v>
      </c>
      <c r="D63" s="285"/>
    </row>
    <row r="64" spans="1:4" ht="31" x14ac:dyDescent="0.35">
      <c r="A64" s="287" t="s">
        <v>1567</v>
      </c>
      <c r="B64" s="288" t="s">
        <v>3509</v>
      </c>
      <c r="C64" s="288">
        <v>3</v>
      </c>
      <c r="D64" s="285"/>
    </row>
    <row r="65" spans="1:4" ht="15.5" x14ac:dyDescent="0.35">
      <c r="A65" s="287" t="s">
        <v>3510</v>
      </c>
      <c r="B65" s="288" t="s">
        <v>3511</v>
      </c>
      <c r="C65" s="288">
        <v>3</v>
      </c>
      <c r="D65" s="285"/>
    </row>
    <row r="66" spans="1:4" ht="31" x14ac:dyDescent="0.35">
      <c r="A66" s="287" t="s">
        <v>3512</v>
      </c>
      <c r="B66" s="288" t="s">
        <v>3513</v>
      </c>
      <c r="C66" s="288">
        <v>6</v>
      </c>
      <c r="D66" s="285"/>
    </row>
    <row r="67" spans="1:4" ht="15.5" x14ac:dyDescent="0.35">
      <c r="A67" s="287" t="s">
        <v>3514</v>
      </c>
      <c r="B67" s="288" t="s">
        <v>3515</v>
      </c>
      <c r="C67" s="288">
        <v>6</v>
      </c>
      <c r="D67" s="285"/>
    </row>
    <row r="68" spans="1:4" ht="31" x14ac:dyDescent="0.35">
      <c r="A68" s="287" t="s">
        <v>3516</v>
      </c>
      <c r="B68" s="288" t="s">
        <v>3517</v>
      </c>
      <c r="C68" s="288">
        <v>5</v>
      </c>
      <c r="D68" s="285"/>
    </row>
    <row r="69" spans="1:4" ht="15.5" x14ac:dyDescent="0.35">
      <c r="A69" s="287" t="s">
        <v>3518</v>
      </c>
      <c r="B69" s="288" t="s">
        <v>3519</v>
      </c>
      <c r="C69" s="288">
        <v>3</v>
      </c>
      <c r="D69" s="285"/>
    </row>
    <row r="70" spans="1:4" ht="15.5" x14ac:dyDescent="0.35">
      <c r="A70" s="287" t="s">
        <v>3520</v>
      </c>
      <c r="B70" s="288" t="s">
        <v>3414</v>
      </c>
      <c r="C70" s="288">
        <v>2</v>
      </c>
      <c r="D70" s="285"/>
    </row>
    <row r="71" spans="1:4" ht="15.5" x14ac:dyDescent="0.35">
      <c r="A71" s="287" t="s">
        <v>3521</v>
      </c>
      <c r="B71" s="288" t="s">
        <v>3522</v>
      </c>
      <c r="C71" s="288">
        <v>3</v>
      </c>
      <c r="D71" s="285"/>
    </row>
    <row r="72" spans="1:4" ht="15.5" x14ac:dyDescent="0.35">
      <c r="A72" s="287" t="s">
        <v>3523</v>
      </c>
      <c r="B72" s="288" t="s">
        <v>3524</v>
      </c>
      <c r="C72" s="288">
        <v>3</v>
      </c>
      <c r="D72" s="285"/>
    </row>
    <row r="73" spans="1:4" ht="15.5" x14ac:dyDescent="0.35">
      <c r="A73" s="287" t="s">
        <v>3525</v>
      </c>
      <c r="B73" s="288" t="s">
        <v>3526</v>
      </c>
      <c r="C73" s="288">
        <v>3</v>
      </c>
      <c r="D73" s="285"/>
    </row>
    <row r="74" spans="1:4" ht="15.5" x14ac:dyDescent="0.35">
      <c r="A74" s="287" t="s">
        <v>2248</v>
      </c>
      <c r="B74" s="288" t="s">
        <v>3527</v>
      </c>
      <c r="C74" s="288">
        <v>5</v>
      </c>
      <c r="D74" s="285"/>
    </row>
    <row r="75" spans="1:4" ht="15.5" x14ac:dyDescent="0.35">
      <c r="A75" s="287" t="s">
        <v>3528</v>
      </c>
      <c r="B75" s="288" t="s">
        <v>3529</v>
      </c>
      <c r="C75" s="288">
        <v>3</v>
      </c>
      <c r="D75" s="285"/>
    </row>
    <row r="76" spans="1:4" ht="15.5" x14ac:dyDescent="0.35">
      <c r="A76" s="287" t="s">
        <v>3530</v>
      </c>
      <c r="B76" s="288" t="s">
        <v>3531</v>
      </c>
      <c r="C76" s="288">
        <v>6</v>
      </c>
      <c r="D76" s="285"/>
    </row>
    <row r="77" spans="1:4" ht="15.5" x14ac:dyDescent="0.35">
      <c r="A77" s="287" t="s">
        <v>3532</v>
      </c>
      <c r="B77" s="288" t="s">
        <v>3533</v>
      </c>
      <c r="C77" s="288">
        <v>5</v>
      </c>
      <c r="D77" s="285"/>
    </row>
    <row r="78" spans="1:4" ht="15.5" x14ac:dyDescent="0.35">
      <c r="A78" s="287" t="s">
        <v>769</v>
      </c>
      <c r="B78" s="288" t="s">
        <v>3534</v>
      </c>
      <c r="C78" s="288">
        <v>4</v>
      </c>
      <c r="D78" s="285"/>
    </row>
    <row r="79" spans="1:4" ht="15.5" x14ac:dyDescent="0.35">
      <c r="A79" s="287" t="s">
        <v>3535</v>
      </c>
      <c r="B79" s="288" t="s">
        <v>3536</v>
      </c>
      <c r="C79" s="288">
        <v>4</v>
      </c>
      <c r="D79" s="285"/>
    </row>
    <row r="80" spans="1:4" ht="15.5" x14ac:dyDescent="0.35">
      <c r="A80" s="287" t="s">
        <v>3537</v>
      </c>
      <c r="B80" s="288" t="s">
        <v>3538</v>
      </c>
      <c r="C80" s="288">
        <v>4</v>
      </c>
      <c r="D80" s="285"/>
    </row>
    <row r="81" spans="1:4" ht="15.5" x14ac:dyDescent="0.35">
      <c r="A81" s="287" t="s">
        <v>3539</v>
      </c>
      <c r="B81" s="288" t="s">
        <v>3540</v>
      </c>
      <c r="C81" s="288">
        <v>7</v>
      </c>
      <c r="D81" s="285"/>
    </row>
    <row r="82" spans="1:4" ht="15.5" x14ac:dyDescent="0.35">
      <c r="A82" s="287" t="s">
        <v>3541</v>
      </c>
      <c r="B82" s="288" t="s">
        <v>3542</v>
      </c>
      <c r="C82" s="288">
        <v>6</v>
      </c>
      <c r="D82" s="285"/>
    </row>
    <row r="83" spans="1:4" ht="15.5" x14ac:dyDescent="0.35">
      <c r="A83" s="287" t="s">
        <v>3543</v>
      </c>
      <c r="B83" s="288" t="s">
        <v>3544</v>
      </c>
      <c r="C83" s="288">
        <v>5</v>
      </c>
      <c r="D83" s="285"/>
    </row>
    <row r="84" spans="1:4" ht="15.5" x14ac:dyDescent="0.35">
      <c r="A84" s="287" t="s">
        <v>3545</v>
      </c>
      <c r="B84" s="288" t="s">
        <v>3546</v>
      </c>
      <c r="C84" s="288">
        <v>3</v>
      </c>
      <c r="D84" s="285"/>
    </row>
    <row r="85" spans="1:4" ht="15.5" x14ac:dyDescent="0.35">
      <c r="A85" s="287" t="s">
        <v>3547</v>
      </c>
      <c r="B85" s="288" t="s">
        <v>3548</v>
      </c>
      <c r="C85" s="288">
        <v>5</v>
      </c>
      <c r="D85" s="285"/>
    </row>
    <row r="86" spans="1:4" ht="15.5" x14ac:dyDescent="0.35">
      <c r="A86" s="287" t="s">
        <v>1855</v>
      </c>
      <c r="B86" s="288" t="s">
        <v>3549</v>
      </c>
      <c r="C86" s="288">
        <v>4</v>
      </c>
      <c r="D86" s="285"/>
    </row>
    <row r="87" spans="1:4" ht="15.5" x14ac:dyDescent="0.35">
      <c r="A87" s="287" t="s">
        <v>3550</v>
      </c>
      <c r="B87" s="288" t="s">
        <v>3551</v>
      </c>
      <c r="C87" s="288">
        <v>2</v>
      </c>
      <c r="D87" s="285"/>
    </row>
    <row r="88" spans="1:4" ht="15.5" x14ac:dyDescent="0.35">
      <c r="A88" s="287" t="s">
        <v>3552</v>
      </c>
      <c r="B88" s="288" t="s">
        <v>3553</v>
      </c>
      <c r="C88" s="288">
        <v>4</v>
      </c>
      <c r="D88" s="285"/>
    </row>
    <row r="89" spans="1:4" ht="15.5" x14ac:dyDescent="0.35">
      <c r="A89" s="287" t="s">
        <v>3554</v>
      </c>
      <c r="B89" s="288" t="s">
        <v>3555</v>
      </c>
      <c r="C89" s="288">
        <v>4</v>
      </c>
      <c r="D89" s="285"/>
    </row>
    <row r="90" spans="1:4" ht="15.5" x14ac:dyDescent="0.35">
      <c r="A90" s="287" t="s">
        <v>1552</v>
      </c>
      <c r="B90" s="288" t="s">
        <v>3556</v>
      </c>
      <c r="C90" s="288">
        <v>4</v>
      </c>
      <c r="D90" s="285"/>
    </row>
    <row r="91" spans="1:4" ht="15.5" x14ac:dyDescent="0.35">
      <c r="A91" s="287" t="s">
        <v>3557</v>
      </c>
      <c r="B91" s="288" t="s">
        <v>3414</v>
      </c>
      <c r="C91" s="288">
        <v>2</v>
      </c>
      <c r="D91" s="285"/>
    </row>
    <row r="92" spans="1:4" ht="15.5" x14ac:dyDescent="0.35">
      <c r="A92" s="287" t="s">
        <v>3558</v>
      </c>
      <c r="B92" s="288" t="s">
        <v>3559</v>
      </c>
      <c r="C92" s="288">
        <v>3</v>
      </c>
      <c r="D92" s="285"/>
    </row>
    <row r="93" spans="1:4" ht="15.5" x14ac:dyDescent="0.35">
      <c r="A93" s="287" t="s">
        <v>3560</v>
      </c>
      <c r="B93" s="288" t="s">
        <v>3561</v>
      </c>
      <c r="C93" s="288">
        <v>6</v>
      </c>
      <c r="D93" s="285"/>
    </row>
    <row r="94" spans="1:4" ht="15.5" x14ac:dyDescent="0.35">
      <c r="A94" s="287" t="s">
        <v>3562</v>
      </c>
      <c r="B94" s="288" t="s">
        <v>3563</v>
      </c>
      <c r="C94" s="288">
        <v>3</v>
      </c>
      <c r="D94" s="285"/>
    </row>
    <row r="95" spans="1:4" ht="15.5" x14ac:dyDescent="0.35">
      <c r="A95" s="287" t="s">
        <v>3564</v>
      </c>
      <c r="B95" s="288" t="s">
        <v>3565</v>
      </c>
      <c r="C95" s="288">
        <v>6</v>
      </c>
      <c r="D95" s="285"/>
    </row>
    <row r="96" spans="1:4" ht="15.5" x14ac:dyDescent="0.35">
      <c r="A96" s="287" t="s">
        <v>3566</v>
      </c>
      <c r="B96" s="288" t="s">
        <v>3567</v>
      </c>
      <c r="C96" s="288">
        <v>5</v>
      </c>
      <c r="D96" s="285"/>
    </row>
    <row r="97" spans="1:4" ht="15.5" x14ac:dyDescent="0.35">
      <c r="A97" s="287" t="s">
        <v>3568</v>
      </c>
      <c r="B97" s="288" t="s">
        <v>3569</v>
      </c>
      <c r="C97" s="288">
        <v>5</v>
      </c>
      <c r="D97" s="285"/>
    </row>
    <row r="98" spans="1:4" ht="15.5" x14ac:dyDescent="0.35">
      <c r="A98" s="287" t="s">
        <v>831</v>
      </c>
      <c r="B98" s="288" t="s">
        <v>3570</v>
      </c>
      <c r="C98" s="288">
        <v>5</v>
      </c>
      <c r="D98" s="285"/>
    </row>
    <row r="99" spans="1:4" ht="15.5" x14ac:dyDescent="0.35">
      <c r="A99" s="287" t="s">
        <v>3571</v>
      </c>
      <c r="B99" s="288" t="s">
        <v>3572</v>
      </c>
      <c r="C99" s="288">
        <v>3</v>
      </c>
      <c r="D99" s="285"/>
    </row>
    <row r="100" spans="1:4" ht="15.5" x14ac:dyDescent="0.35">
      <c r="A100" s="287" t="s">
        <v>3573</v>
      </c>
      <c r="B100" s="288" t="s">
        <v>3574</v>
      </c>
      <c r="C100" s="288">
        <v>5</v>
      </c>
      <c r="D100" s="285"/>
    </row>
    <row r="101" spans="1:4" ht="15.5" x14ac:dyDescent="0.35">
      <c r="A101" s="287" t="s">
        <v>3575</v>
      </c>
      <c r="B101" s="288" t="s">
        <v>3576</v>
      </c>
      <c r="C101" s="288">
        <v>2</v>
      </c>
      <c r="D101" s="285"/>
    </row>
    <row r="102" spans="1:4" ht="15.5" x14ac:dyDescent="0.35">
      <c r="A102" s="287" t="s">
        <v>1841</v>
      </c>
      <c r="B102" s="288" t="s">
        <v>3577</v>
      </c>
      <c r="C102" s="288">
        <v>5</v>
      </c>
      <c r="D102" s="285"/>
    </row>
    <row r="103" spans="1:4" ht="15.5" x14ac:dyDescent="0.35">
      <c r="A103" s="287" t="s">
        <v>3578</v>
      </c>
      <c r="B103" s="288" t="s">
        <v>3579</v>
      </c>
      <c r="C103" s="288">
        <v>4</v>
      </c>
      <c r="D103" s="285"/>
    </row>
    <row r="104" spans="1:4" ht="15.5" x14ac:dyDescent="0.35">
      <c r="A104" s="287" t="s">
        <v>2286</v>
      </c>
      <c r="B104" s="288" t="s">
        <v>3580</v>
      </c>
      <c r="C104" s="288">
        <v>2</v>
      </c>
      <c r="D104" s="285"/>
    </row>
    <row r="105" spans="1:4" ht="15.5" x14ac:dyDescent="0.35">
      <c r="A105" s="287" t="s">
        <v>3581</v>
      </c>
      <c r="B105" s="288" t="s">
        <v>3582</v>
      </c>
      <c r="C105" s="288">
        <v>2</v>
      </c>
      <c r="D105" s="285"/>
    </row>
    <row r="106" spans="1:4" ht="15.5" x14ac:dyDescent="0.35">
      <c r="A106" s="287" t="s">
        <v>845</v>
      </c>
      <c r="B106" s="288" t="s">
        <v>3583</v>
      </c>
      <c r="C106" s="288">
        <v>4</v>
      </c>
      <c r="D106" s="285"/>
    </row>
    <row r="107" spans="1:4" ht="31" x14ac:dyDescent="0.35">
      <c r="A107" s="287" t="s">
        <v>3584</v>
      </c>
      <c r="B107" s="288" t="s">
        <v>3585</v>
      </c>
      <c r="C107" s="288">
        <v>5</v>
      </c>
      <c r="D107" s="285"/>
    </row>
    <row r="108" spans="1:4" ht="15.5" x14ac:dyDescent="0.35">
      <c r="A108" s="287" t="s">
        <v>3586</v>
      </c>
      <c r="B108" s="288" t="s">
        <v>3587</v>
      </c>
      <c r="C108" s="288">
        <v>4</v>
      </c>
      <c r="D108" s="285"/>
    </row>
    <row r="109" spans="1:4" ht="15.5" x14ac:dyDescent="0.35">
      <c r="A109" s="287" t="s">
        <v>3588</v>
      </c>
      <c r="B109" s="288" t="s">
        <v>3589</v>
      </c>
      <c r="C109" s="288">
        <v>4</v>
      </c>
      <c r="D109" s="285"/>
    </row>
    <row r="110" spans="1:4" ht="15.5" x14ac:dyDescent="0.35">
      <c r="A110" s="287" t="s">
        <v>3590</v>
      </c>
      <c r="B110" s="288" t="s">
        <v>3414</v>
      </c>
      <c r="C110" s="288">
        <v>2</v>
      </c>
      <c r="D110" s="285"/>
    </row>
    <row r="111" spans="1:4" ht="15.5" x14ac:dyDescent="0.35">
      <c r="A111" s="287" t="s">
        <v>3591</v>
      </c>
      <c r="B111" s="288" t="s">
        <v>3592</v>
      </c>
      <c r="C111" s="288">
        <v>4</v>
      </c>
      <c r="D111" s="285"/>
    </row>
    <row r="112" spans="1:4" ht="15.5" x14ac:dyDescent="0.35">
      <c r="A112" s="287" t="s">
        <v>3593</v>
      </c>
      <c r="B112" s="288" t="s">
        <v>3594</v>
      </c>
      <c r="C112" s="288">
        <v>5</v>
      </c>
      <c r="D112" s="285"/>
    </row>
    <row r="113" spans="1:4" ht="15.5" x14ac:dyDescent="0.35">
      <c r="A113" s="287" t="s">
        <v>3595</v>
      </c>
      <c r="B113" s="288" t="s">
        <v>3596</v>
      </c>
      <c r="C113" s="288">
        <v>2</v>
      </c>
      <c r="D113" s="285"/>
    </row>
    <row r="114" spans="1:4" ht="15.5" x14ac:dyDescent="0.35">
      <c r="A114" s="287" t="s">
        <v>3597</v>
      </c>
      <c r="B114" s="288" t="s">
        <v>3598</v>
      </c>
      <c r="C114" s="288">
        <v>5</v>
      </c>
      <c r="D114" s="285"/>
    </row>
    <row r="115" spans="1:4" ht="15.5" x14ac:dyDescent="0.35">
      <c r="A115" s="287" t="s">
        <v>3599</v>
      </c>
      <c r="B115" s="288" t="s">
        <v>3600</v>
      </c>
      <c r="C115" s="288">
        <v>6</v>
      </c>
      <c r="D115" s="285"/>
    </row>
    <row r="116" spans="1:4" ht="15.5" x14ac:dyDescent="0.35">
      <c r="A116" s="287" t="s">
        <v>3601</v>
      </c>
      <c r="B116" s="288" t="s">
        <v>3602</v>
      </c>
      <c r="C116" s="288">
        <v>4</v>
      </c>
      <c r="D116" s="285"/>
    </row>
    <row r="117" spans="1:4" ht="15.5" x14ac:dyDescent="0.35">
      <c r="A117" s="287" t="s">
        <v>3603</v>
      </c>
      <c r="B117" s="288" t="s">
        <v>3604</v>
      </c>
      <c r="C117" s="288">
        <v>5</v>
      </c>
      <c r="D117" s="285"/>
    </row>
    <row r="118" spans="1:4" ht="15.5" x14ac:dyDescent="0.35">
      <c r="A118" s="287" t="s">
        <v>3605</v>
      </c>
      <c r="B118" s="288" t="s">
        <v>3606</v>
      </c>
      <c r="C118" s="288">
        <v>4</v>
      </c>
      <c r="D118" s="285"/>
    </row>
    <row r="119" spans="1:4" ht="15.5" x14ac:dyDescent="0.35">
      <c r="A119" s="287" t="s">
        <v>3607</v>
      </c>
      <c r="B119" s="288" t="s">
        <v>3608</v>
      </c>
      <c r="C119" s="288">
        <v>2</v>
      </c>
      <c r="D119" s="285"/>
    </row>
    <row r="120" spans="1:4" ht="15.5" x14ac:dyDescent="0.35">
      <c r="A120" s="287" t="s">
        <v>3609</v>
      </c>
      <c r="B120" s="288" t="s">
        <v>3610</v>
      </c>
      <c r="C120" s="288">
        <v>2</v>
      </c>
      <c r="D120" s="285"/>
    </row>
    <row r="121" spans="1:4" ht="15.5" x14ac:dyDescent="0.35">
      <c r="A121" s="287" t="s">
        <v>3611</v>
      </c>
      <c r="B121" s="288" t="s">
        <v>3612</v>
      </c>
      <c r="C121" s="288">
        <v>3</v>
      </c>
      <c r="D121" s="285"/>
    </row>
    <row r="122" spans="1:4" ht="15.5" x14ac:dyDescent="0.35">
      <c r="A122" s="287" t="s">
        <v>3613</v>
      </c>
      <c r="B122" s="288" t="s">
        <v>3614</v>
      </c>
      <c r="C122" s="288">
        <v>3</v>
      </c>
      <c r="D122" s="285"/>
    </row>
    <row r="123" spans="1:4" ht="15.5" x14ac:dyDescent="0.35">
      <c r="A123" s="287" t="s">
        <v>3615</v>
      </c>
      <c r="B123" s="288" t="s">
        <v>3616</v>
      </c>
      <c r="C123" s="288">
        <v>5</v>
      </c>
      <c r="D123" s="285"/>
    </row>
    <row r="124" spans="1:4" ht="15.5" x14ac:dyDescent="0.35">
      <c r="A124" s="287" t="s">
        <v>3617</v>
      </c>
      <c r="B124" s="288" t="s">
        <v>3618</v>
      </c>
      <c r="C124" s="288">
        <v>4</v>
      </c>
      <c r="D124" s="285"/>
    </row>
    <row r="125" spans="1:4" ht="15.5" x14ac:dyDescent="0.35">
      <c r="A125" s="287" t="s">
        <v>3619</v>
      </c>
      <c r="B125" s="288" t="s">
        <v>3620</v>
      </c>
      <c r="C125" s="288">
        <v>6</v>
      </c>
      <c r="D125" s="285"/>
    </row>
    <row r="126" spans="1:4" ht="15.5" x14ac:dyDescent="0.35">
      <c r="A126" s="287" t="s">
        <v>3621</v>
      </c>
      <c r="B126" s="288" t="s">
        <v>3622</v>
      </c>
      <c r="C126" s="288">
        <v>6</v>
      </c>
      <c r="D126" s="285"/>
    </row>
    <row r="127" spans="1:4" ht="15.5" x14ac:dyDescent="0.35">
      <c r="A127" s="287" t="s">
        <v>3623</v>
      </c>
      <c r="B127" s="288" t="s">
        <v>3624</v>
      </c>
      <c r="C127" s="288">
        <v>6</v>
      </c>
      <c r="D127" s="285"/>
    </row>
    <row r="128" spans="1:4" ht="31" x14ac:dyDescent="0.35">
      <c r="A128" s="287" t="s">
        <v>3625</v>
      </c>
      <c r="B128" s="288" t="s">
        <v>3626</v>
      </c>
      <c r="C128" s="288">
        <v>5</v>
      </c>
      <c r="D128" s="285"/>
    </row>
    <row r="129" spans="1:4" ht="15.5" x14ac:dyDescent="0.35">
      <c r="A129" s="287" t="s">
        <v>3627</v>
      </c>
      <c r="B129" s="288" t="s">
        <v>3628</v>
      </c>
      <c r="C129" s="288">
        <v>5</v>
      </c>
      <c r="D129" s="285"/>
    </row>
    <row r="130" spans="1:4" ht="15.5" x14ac:dyDescent="0.35">
      <c r="A130" s="287" t="s">
        <v>3629</v>
      </c>
      <c r="B130" s="288" t="s">
        <v>3630</v>
      </c>
      <c r="C130" s="288">
        <v>3</v>
      </c>
      <c r="D130" s="285"/>
    </row>
    <row r="131" spans="1:4" ht="15.5" x14ac:dyDescent="0.35">
      <c r="A131" s="287" t="s">
        <v>2142</v>
      </c>
      <c r="B131" s="288" t="s">
        <v>3631</v>
      </c>
      <c r="C131" s="288">
        <v>5</v>
      </c>
      <c r="D131" s="285"/>
    </row>
    <row r="132" spans="1:4" ht="15.5" x14ac:dyDescent="0.35">
      <c r="A132" s="287" t="s">
        <v>3632</v>
      </c>
      <c r="B132" s="288" t="s">
        <v>3414</v>
      </c>
      <c r="C132" s="288">
        <v>2</v>
      </c>
      <c r="D132" s="285"/>
    </row>
    <row r="133" spans="1:4" ht="15.5" x14ac:dyDescent="0.35">
      <c r="A133" s="287" t="s">
        <v>3633</v>
      </c>
      <c r="B133" s="288" t="s">
        <v>3634</v>
      </c>
      <c r="C133" s="288">
        <v>4</v>
      </c>
      <c r="D133" s="285"/>
    </row>
    <row r="134" spans="1:4" ht="15.5" x14ac:dyDescent="0.35">
      <c r="A134" s="287" t="s">
        <v>3635</v>
      </c>
      <c r="B134" s="288" t="s">
        <v>3636</v>
      </c>
      <c r="C134" s="288">
        <v>1</v>
      </c>
      <c r="D134" s="285"/>
    </row>
    <row r="135" spans="1:4" ht="15.5" x14ac:dyDescent="0.35">
      <c r="A135" s="287" t="s">
        <v>3637</v>
      </c>
      <c r="B135" s="288" t="s">
        <v>3638</v>
      </c>
      <c r="C135" s="288">
        <v>6</v>
      </c>
      <c r="D135" s="285"/>
    </row>
    <row r="136" spans="1:4" ht="15.5" x14ac:dyDescent="0.35">
      <c r="A136" s="287" t="s">
        <v>3639</v>
      </c>
      <c r="B136" s="288" t="s">
        <v>3640</v>
      </c>
      <c r="C136" s="288">
        <v>5</v>
      </c>
      <c r="D136" s="285"/>
    </row>
    <row r="137" spans="1:4" ht="15.5" x14ac:dyDescent="0.35">
      <c r="A137" s="287" t="s">
        <v>3641</v>
      </c>
      <c r="B137" s="288" t="s">
        <v>3642</v>
      </c>
      <c r="C137" s="288">
        <v>3</v>
      </c>
      <c r="D137" s="285"/>
    </row>
    <row r="138" spans="1:4" ht="15.5" x14ac:dyDescent="0.35">
      <c r="A138" s="287" t="s">
        <v>3643</v>
      </c>
      <c r="B138" s="288" t="s">
        <v>3644</v>
      </c>
      <c r="C138" s="288">
        <v>3</v>
      </c>
      <c r="D138" s="285"/>
    </row>
    <row r="139" spans="1:4" ht="15.5" x14ac:dyDescent="0.35">
      <c r="A139" s="287" t="s">
        <v>3645</v>
      </c>
      <c r="B139" s="288" t="s">
        <v>3646</v>
      </c>
      <c r="C139" s="288">
        <v>4</v>
      </c>
      <c r="D139" s="285"/>
    </row>
    <row r="140" spans="1:4" ht="15.5" x14ac:dyDescent="0.35">
      <c r="A140" s="287" t="s">
        <v>3647</v>
      </c>
      <c r="B140" s="288" t="s">
        <v>3648</v>
      </c>
      <c r="C140" s="288">
        <v>4</v>
      </c>
      <c r="D140" s="285"/>
    </row>
    <row r="141" spans="1:4" ht="15.5" x14ac:dyDescent="0.35">
      <c r="A141" s="287" t="s">
        <v>3649</v>
      </c>
      <c r="B141" s="288" t="s">
        <v>3650</v>
      </c>
      <c r="C141" s="288">
        <v>6</v>
      </c>
      <c r="D141" s="285"/>
    </row>
    <row r="142" spans="1:4" ht="15.5" x14ac:dyDescent="0.35">
      <c r="A142" s="287" t="s">
        <v>3651</v>
      </c>
      <c r="B142" s="288" t="s">
        <v>3652</v>
      </c>
      <c r="C142" s="288">
        <v>3</v>
      </c>
      <c r="D142" s="285"/>
    </row>
    <row r="143" spans="1:4" ht="15.5" x14ac:dyDescent="0.35">
      <c r="A143" s="287" t="s">
        <v>3653</v>
      </c>
      <c r="B143" s="288" t="s">
        <v>3654</v>
      </c>
      <c r="C143" s="288">
        <v>5</v>
      </c>
      <c r="D143" s="285"/>
    </row>
    <row r="144" spans="1:4" ht="15.5" x14ac:dyDescent="0.35">
      <c r="A144" s="287" t="s">
        <v>3655</v>
      </c>
      <c r="B144" s="288" t="s">
        <v>3656</v>
      </c>
      <c r="C144" s="288">
        <v>6</v>
      </c>
      <c r="D144" s="285"/>
    </row>
    <row r="145" spans="1:4" ht="15.5" x14ac:dyDescent="0.35">
      <c r="A145" s="287" t="s">
        <v>3657</v>
      </c>
      <c r="B145" s="288" t="s">
        <v>3658</v>
      </c>
      <c r="C145" s="288">
        <v>4</v>
      </c>
      <c r="D145" s="285"/>
    </row>
    <row r="146" spans="1:4" ht="15.5" x14ac:dyDescent="0.35">
      <c r="A146" s="287" t="s">
        <v>3659</v>
      </c>
      <c r="B146" s="288" t="s">
        <v>3660</v>
      </c>
      <c r="C146" s="288">
        <v>5</v>
      </c>
      <c r="D146" s="285"/>
    </row>
    <row r="147" spans="1:4" ht="15.5" x14ac:dyDescent="0.35">
      <c r="A147" s="287" t="s">
        <v>3661</v>
      </c>
      <c r="B147" s="288" t="s">
        <v>3662</v>
      </c>
      <c r="C147" s="288">
        <v>4</v>
      </c>
      <c r="D147" s="285"/>
    </row>
    <row r="148" spans="1:4" ht="15.5" x14ac:dyDescent="0.35">
      <c r="A148" s="287" t="s">
        <v>3663</v>
      </c>
      <c r="B148" s="288" t="s">
        <v>3664</v>
      </c>
      <c r="C148" s="288">
        <v>4</v>
      </c>
      <c r="D148" s="285"/>
    </row>
    <row r="149" spans="1:4" ht="15.5" x14ac:dyDescent="0.35">
      <c r="A149" s="287" t="s">
        <v>3665</v>
      </c>
      <c r="B149" s="288" t="s">
        <v>3666</v>
      </c>
      <c r="C149" s="288">
        <v>4</v>
      </c>
      <c r="D149" s="285"/>
    </row>
    <row r="150" spans="1:4" ht="15.5" x14ac:dyDescent="0.35">
      <c r="A150" s="287" t="s">
        <v>3667</v>
      </c>
      <c r="B150" s="288" t="s">
        <v>3668</v>
      </c>
      <c r="C150" s="288">
        <v>5</v>
      </c>
      <c r="D150" s="285"/>
    </row>
    <row r="151" spans="1:4" ht="15.5" x14ac:dyDescent="0.35">
      <c r="A151" s="287" t="s">
        <v>3669</v>
      </c>
      <c r="B151" s="288" t="s">
        <v>3670</v>
      </c>
      <c r="C151" s="288">
        <v>6</v>
      </c>
      <c r="D151" s="285"/>
    </row>
    <row r="152" spans="1:4" ht="31" x14ac:dyDescent="0.35">
      <c r="A152" s="287" t="s">
        <v>3671</v>
      </c>
      <c r="B152" s="288" t="s">
        <v>3672</v>
      </c>
      <c r="C152" s="288">
        <v>5</v>
      </c>
      <c r="D152" s="285"/>
    </row>
    <row r="153" spans="1:4" ht="15.5" x14ac:dyDescent="0.35">
      <c r="A153" s="287" t="s">
        <v>3673</v>
      </c>
      <c r="B153" s="288" t="s">
        <v>3674</v>
      </c>
      <c r="C153" s="288">
        <v>7</v>
      </c>
      <c r="D153" s="285"/>
    </row>
    <row r="154" spans="1:4" ht="15.5" x14ac:dyDescent="0.35">
      <c r="A154" s="287" t="s">
        <v>3675</v>
      </c>
      <c r="B154" s="288" t="s">
        <v>3676</v>
      </c>
      <c r="C154" s="288">
        <v>6</v>
      </c>
      <c r="D154" s="285"/>
    </row>
    <row r="155" spans="1:4" ht="15.5" x14ac:dyDescent="0.35">
      <c r="A155" s="287" t="s">
        <v>3677</v>
      </c>
      <c r="B155" s="288" t="s">
        <v>3678</v>
      </c>
      <c r="C155" s="288">
        <v>1</v>
      </c>
      <c r="D155" s="285"/>
    </row>
    <row r="156" spans="1:4" ht="15.5" x14ac:dyDescent="0.35">
      <c r="A156" s="287" t="s">
        <v>3679</v>
      </c>
      <c r="B156" s="288" t="s">
        <v>3680</v>
      </c>
      <c r="C156" s="288">
        <v>6</v>
      </c>
      <c r="D156" s="285"/>
    </row>
    <row r="157" spans="1:4" ht="31" x14ac:dyDescent="0.35">
      <c r="A157" s="287" t="s">
        <v>3681</v>
      </c>
      <c r="B157" s="288" t="s">
        <v>3682</v>
      </c>
      <c r="C157" s="288">
        <v>6</v>
      </c>
      <c r="D157" s="285"/>
    </row>
    <row r="158" spans="1:4" ht="31" x14ac:dyDescent="0.35">
      <c r="A158" s="287" t="s">
        <v>3683</v>
      </c>
      <c r="B158" s="288" t="s">
        <v>3684</v>
      </c>
      <c r="C158" s="288">
        <v>6</v>
      </c>
      <c r="D158" s="285"/>
    </row>
    <row r="159" spans="1:4" ht="15.5" x14ac:dyDescent="0.35">
      <c r="A159" s="287" t="s">
        <v>3685</v>
      </c>
      <c r="B159" s="288" t="s">
        <v>3686</v>
      </c>
      <c r="C159" s="288">
        <v>4</v>
      </c>
      <c r="D159" s="285"/>
    </row>
    <row r="160" spans="1:4" ht="15.5" x14ac:dyDescent="0.35">
      <c r="A160" s="287" t="s">
        <v>3687</v>
      </c>
      <c r="B160" s="288" t="s">
        <v>3688</v>
      </c>
      <c r="C160" s="288">
        <v>6</v>
      </c>
      <c r="D160" s="285"/>
    </row>
    <row r="161" spans="1:4" ht="15.5" x14ac:dyDescent="0.35">
      <c r="A161" s="287" t="s">
        <v>3689</v>
      </c>
      <c r="B161" s="288" t="s">
        <v>3690</v>
      </c>
      <c r="C161" s="288">
        <v>3</v>
      </c>
      <c r="D161" s="285"/>
    </row>
    <row r="162" spans="1:4" ht="15.5" x14ac:dyDescent="0.35">
      <c r="A162" s="287" t="s">
        <v>3691</v>
      </c>
      <c r="B162" s="288" t="s">
        <v>3692</v>
      </c>
      <c r="C162" s="288">
        <v>4</v>
      </c>
      <c r="D162" s="285"/>
    </row>
    <row r="163" spans="1:4" ht="15.5" x14ac:dyDescent="0.35">
      <c r="A163" s="287" t="s">
        <v>3693</v>
      </c>
      <c r="B163" s="288" t="s">
        <v>3694</v>
      </c>
      <c r="C163" s="288">
        <v>5</v>
      </c>
      <c r="D163" s="285"/>
    </row>
    <row r="164" spans="1:4" ht="31" x14ac:dyDescent="0.35">
      <c r="A164" s="287" t="s">
        <v>3695</v>
      </c>
      <c r="B164" s="288" t="s">
        <v>3696</v>
      </c>
      <c r="C164" s="288">
        <v>3</v>
      </c>
      <c r="D164" s="285"/>
    </row>
    <row r="165" spans="1:4" ht="15.5" x14ac:dyDescent="0.35">
      <c r="A165" s="287" t="s">
        <v>3697</v>
      </c>
      <c r="B165" s="288" t="s">
        <v>3698</v>
      </c>
      <c r="C165" s="288">
        <v>5</v>
      </c>
      <c r="D165" s="285"/>
    </row>
    <row r="166" spans="1:4" ht="15.5" x14ac:dyDescent="0.35">
      <c r="A166" s="287" t="s">
        <v>3699</v>
      </c>
      <c r="B166" s="288" t="s">
        <v>3700</v>
      </c>
      <c r="C166" s="288">
        <v>5</v>
      </c>
      <c r="D166" s="285"/>
    </row>
    <row r="167" spans="1:4" ht="15.5" x14ac:dyDescent="0.35">
      <c r="A167" s="287" t="s">
        <v>3701</v>
      </c>
      <c r="B167" s="288" t="s">
        <v>3702</v>
      </c>
      <c r="C167" s="288">
        <v>5</v>
      </c>
      <c r="D167" s="285"/>
    </row>
    <row r="168" spans="1:4" ht="15.5" x14ac:dyDescent="0.35">
      <c r="A168" s="287" t="s">
        <v>3703</v>
      </c>
      <c r="B168" s="288" t="s">
        <v>3704</v>
      </c>
      <c r="C168" s="288">
        <v>5</v>
      </c>
      <c r="D168" s="285"/>
    </row>
    <row r="169" spans="1:4" ht="15.5" x14ac:dyDescent="0.35">
      <c r="A169" s="287" t="s">
        <v>3705</v>
      </c>
      <c r="B169" s="288" t="s">
        <v>3706</v>
      </c>
      <c r="C169" s="288">
        <v>5</v>
      </c>
      <c r="D169" s="285"/>
    </row>
    <row r="170" spans="1:4" ht="15.5" x14ac:dyDescent="0.35">
      <c r="A170" s="287" t="s">
        <v>794</v>
      </c>
      <c r="B170" s="288" t="s">
        <v>3707</v>
      </c>
      <c r="C170" s="288">
        <v>5</v>
      </c>
      <c r="D170" s="285"/>
    </row>
    <row r="171" spans="1:4" ht="15.5" x14ac:dyDescent="0.35">
      <c r="A171" s="287" t="s">
        <v>3708</v>
      </c>
      <c r="B171" s="288" t="s">
        <v>3709</v>
      </c>
      <c r="C171" s="288">
        <v>6</v>
      </c>
      <c r="D171" s="285"/>
    </row>
    <row r="172" spans="1:4" ht="15.5" x14ac:dyDescent="0.35">
      <c r="A172" s="287" t="s">
        <v>3710</v>
      </c>
      <c r="B172" s="288" t="s">
        <v>3711</v>
      </c>
      <c r="C172" s="288">
        <v>4</v>
      </c>
      <c r="D172" s="285"/>
    </row>
    <row r="173" spans="1:4" ht="15.5" x14ac:dyDescent="0.35">
      <c r="A173" s="287" t="s">
        <v>2377</v>
      </c>
      <c r="B173" s="288" t="s">
        <v>3712</v>
      </c>
      <c r="C173" s="288">
        <v>3</v>
      </c>
      <c r="D173" s="285"/>
    </row>
    <row r="174" spans="1:4" ht="15.5" x14ac:dyDescent="0.35">
      <c r="A174" s="287" t="s">
        <v>3713</v>
      </c>
      <c r="B174" s="288" t="s">
        <v>3714</v>
      </c>
      <c r="C174" s="288">
        <v>4</v>
      </c>
      <c r="D174" s="285"/>
    </row>
    <row r="175" spans="1:4" ht="15.5" x14ac:dyDescent="0.35">
      <c r="A175" s="287" t="s">
        <v>3715</v>
      </c>
      <c r="B175" s="288" t="s">
        <v>3716</v>
      </c>
      <c r="C175" s="288">
        <v>6</v>
      </c>
      <c r="D175" s="285"/>
    </row>
    <row r="176" spans="1:4" ht="31" x14ac:dyDescent="0.35">
      <c r="A176" s="287" t="s">
        <v>3717</v>
      </c>
      <c r="B176" s="288" t="s">
        <v>3718</v>
      </c>
      <c r="C176" s="288">
        <v>5</v>
      </c>
      <c r="D176" s="285"/>
    </row>
    <row r="177" spans="1:4" ht="15.5" x14ac:dyDescent="0.35">
      <c r="A177" s="287" t="s">
        <v>3719</v>
      </c>
      <c r="B177" s="288" t="s">
        <v>3720</v>
      </c>
      <c r="C177" s="288">
        <v>3</v>
      </c>
      <c r="D177" s="285"/>
    </row>
    <row r="178" spans="1:4" ht="15.5" x14ac:dyDescent="0.35">
      <c r="A178" s="287" t="s">
        <v>3721</v>
      </c>
      <c r="B178" s="288" t="s">
        <v>3722</v>
      </c>
      <c r="C178" s="288">
        <v>5</v>
      </c>
      <c r="D178" s="285"/>
    </row>
    <row r="179" spans="1:4" ht="15.5" x14ac:dyDescent="0.35">
      <c r="A179" s="287" t="s">
        <v>3723</v>
      </c>
      <c r="B179" s="288" t="s">
        <v>3724</v>
      </c>
      <c r="C179" s="288">
        <v>5</v>
      </c>
      <c r="D179" s="285"/>
    </row>
    <row r="180" spans="1:4" ht="15.5" x14ac:dyDescent="0.35">
      <c r="A180" s="287" t="s">
        <v>3725</v>
      </c>
      <c r="B180" s="288" t="s">
        <v>3726</v>
      </c>
      <c r="C180" s="288">
        <v>4</v>
      </c>
      <c r="D180" s="285"/>
    </row>
    <row r="181" spans="1:4" ht="15.5" x14ac:dyDescent="0.35">
      <c r="A181" s="287" t="s">
        <v>3727</v>
      </c>
      <c r="B181" s="288" t="s">
        <v>3414</v>
      </c>
      <c r="C181" s="288">
        <v>2</v>
      </c>
      <c r="D181" s="285"/>
    </row>
    <row r="182" spans="1:4" ht="15.5" x14ac:dyDescent="0.35">
      <c r="A182" s="287" t="s">
        <v>3728</v>
      </c>
      <c r="B182" s="288" t="s">
        <v>3729</v>
      </c>
      <c r="C182" s="288">
        <v>3</v>
      </c>
      <c r="D182" s="285"/>
    </row>
    <row r="183" spans="1:4" ht="15.5" x14ac:dyDescent="0.35">
      <c r="A183" s="287" t="s">
        <v>3730</v>
      </c>
      <c r="B183" s="288" t="s">
        <v>3731</v>
      </c>
      <c r="C183" s="288">
        <v>3</v>
      </c>
      <c r="D183" s="285"/>
    </row>
    <row r="184" spans="1:4" ht="15.5" x14ac:dyDescent="0.35">
      <c r="A184" s="287" t="s">
        <v>3732</v>
      </c>
      <c r="B184" s="288" t="s">
        <v>3733</v>
      </c>
      <c r="C184" s="288">
        <v>5</v>
      </c>
      <c r="D184" s="285"/>
    </row>
    <row r="185" spans="1:4" ht="15.5" x14ac:dyDescent="0.35">
      <c r="A185" s="287" t="s">
        <v>3734</v>
      </c>
      <c r="B185" s="288" t="s">
        <v>3735</v>
      </c>
      <c r="C185" s="288">
        <v>5</v>
      </c>
      <c r="D185" s="285"/>
    </row>
    <row r="186" spans="1:4" ht="15.5" x14ac:dyDescent="0.35">
      <c r="A186" s="287" t="s">
        <v>3736</v>
      </c>
      <c r="B186" s="288" t="s">
        <v>3737</v>
      </c>
      <c r="C186" s="288">
        <v>2</v>
      </c>
      <c r="D186" s="285"/>
    </row>
    <row r="187" spans="1:4" ht="15.5" x14ac:dyDescent="0.35">
      <c r="A187" s="287" t="s">
        <v>3738</v>
      </c>
      <c r="B187" s="288" t="s">
        <v>3739</v>
      </c>
      <c r="C187" s="288">
        <v>3</v>
      </c>
      <c r="D187" s="285"/>
    </row>
    <row r="188" spans="1:4" ht="15.5" x14ac:dyDescent="0.35">
      <c r="A188" s="287" t="s">
        <v>3740</v>
      </c>
      <c r="B188" s="288" t="s">
        <v>3741</v>
      </c>
      <c r="C188" s="288">
        <v>4</v>
      </c>
      <c r="D188" s="285"/>
    </row>
    <row r="189" spans="1:4" ht="15.5" x14ac:dyDescent="0.35">
      <c r="A189" s="287" t="s">
        <v>3742</v>
      </c>
      <c r="B189" s="288" t="s">
        <v>3743</v>
      </c>
      <c r="C189" s="288">
        <v>2</v>
      </c>
      <c r="D189" s="285"/>
    </row>
    <row r="190" spans="1:4" ht="15.5" x14ac:dyDescent="0.35">
      <c r="A190" s="287" t="s">
        <v>3744</v>
      </c>
      <c r="B190" s="288" t="s">
        <v>3745</v>
      </c>
      <c r="C190" s="288">
        <v>2</v>
      </c>
      <c r="D190" s="285"/>
    </row>
    <row r="191" spans="1:4" ht="15.5" x14ac:dyDescent="0.35">
      <c r="A191" s="287" t="s">
        <v>3746</v>
      </c>
      <c r="B191" s="288" t="s">
        <v>3747</v>
      </c>
      <c r="C191" s="288">
        <v>5</v>
      </c>
      <c r="D191" s="285"/>
    </row>
    <row r="192" spans="1:4" ht="15.5" x14ac:dyDescent="0.35">
      <c r="A192" s="287" t="s">
        <v>3748</v>
      </c>
      <c r="B192" s="288" t="s">
        <v>3414</v>
      </c>
      <c r="C192" s="288">
        <v>2</v>
      </c>
      <c r="D192" s="285"/>
    </row>
    <row r="193" spans="1:4" ht="15.5" x14ac:dyDescent="0.35">
      <c r="A193" s="287" t="s">
        <v>3749</v>
      </c>
      <c r="B193" s="288" t="s">
        <v>3750</v>
      </c>
      <c r="C193" s="288">
        <v>3</v>
      </c>
      <c r="D193" s="285"/>
    </row>
    <row r="194" spans="1:4" ht="31" x14ac:dyDescent="0.35">
      <c r="A194" s="287" t="s">
        <v>3751</v>
      </c>
      <c r="B194" s="288" t="s">
        <v>3752</v>
      </c>
      <c r="C194" s="288">
        <v>3</v>
      </c>
      <c r="D194" s="285"/>
    </row>
    <row r="195" spans="1:4" ht="31" x14ac:dyDescent="0.35">
      <c r="A195" s="287" t="s">
        <v>3753</v>
      </c>
      <c r="B195" s="288" t="s">
        <v>3754</v>
      </c>
      <c r="C195" s="288">
        <v>3</v>
      </c>
      <c r="D195" s="285"/>
    </row>
    <row r="196" spans="1:4" ht="15.5" x14ac:dyDescent="0.35">
      <c r="A196" s="287" t="s">
        <v>3755</v>
      </c>
      <c r="B196" s="288" t="s">
        <v>3756</v>
      </c>
      <c r="C196" s="288">
        <v>5</v>
      </c>
      <c r="D196" s="285"/>
    </row>
    <row r="197" spans="1:4" ht="15.5" x14ac:dyDescent="0.35">
      <c r="A197" s="287" t="s">
        <v>3757</v>
      </c>
      <c r="B197" s="288" t="s">
        <v>3758</v>
      </c>
      <c r="C197" s="288">
        <v>4</v>
      </c>
      <c r="D197" s="285"/>
    </row>
    <row r="198" spans="1:4" ht="15.5" x14ac:dyDescent="0.35">
      <c r="A198" s="287" t="s">
        <v>3759</v>
      </c>
      <c r="B198" s="288" t="s">
        <v>3414</v>
      </c>
      <c r="C198" s="288">
        <v>2</v>
      </c>
      <c r="D198" s="285"/>
    </row>
    <row r="199" spans="1:4" ht="15.5" x14ac:dyDescent="0.35">
      <c r="A199" s="287" t="s">
        <v>3760</v>
      </c>
      <c r="B199" s="288" t="s">
        <v>3761</v>
      </c>
      <c r="C199" s="288">
        <v>1</v>
      </c>
      <c r="D199" s="285"/>
    </row>
    <row r="200" spans="1:4" ht="15.5" x14ac:dyDescent="0.35">
      <c r="A200" s="287" t="s">
        <v>3762</v>
      </c>
      <c r="B200" s="288" t="s">
        <v>3763</v>
      </c>
      <c r="C200" s="288">
        <v>4</v>
      </c>
      <c r="D200" s="285"/>
    </row>
    <row r="201" spans="1:4" ht="15.5" x14ac:dyDescent="0.35">
      <c r="A201" s="287" t="s">
        <v>3764</v>
      </c>
      <c r="B201" s="288" t="s">
        <v>3765</v>
      </c>
      <c r="C201" s="288">
        <v>3</v>
      </c>
      <c r="D201" s="285"/>
    </row>
    <row r="202" spans="1:4" ht="15.5" x14ac:dyDescent="0.35">
      <c r="A202" s="287" t="s">
        <v>3766</v>
      </c>
      <c r="B202" s="288" t="s">
        <v>3767</v>
      </c>
      <c r="C202" s="288">
        <v>4</v>
      </c>
      <c r="D202" s="285"/>
    </row>
    <row r="203" spans="1:4" ht="15.5" x14ac:dyDescent="0.35">
      <c r="A203" s="287" t="s">
        <v>3768</v>
      </c>
      <c r="B203" s="288" t="s">
        <v>3769</v>
      </c>
      <c r="C203" s="288">
        <v>4</v>
      </c>
      <c r="D203" s="285"/>
    </row>
    <row r="204" spans="1:4" ht="15.5" x14ac:dyDescent="0.35">
      <c r="A204" s="287" t="s">
        <v>3770</v>
      </c>
      <c r="B204" s="288" t="s">
        <v>3771</v>
      </c>
      <c r="C204" s="288">
        <v>4</v>
      </c>
      <c r="D204" s="285"/>
    </row>
    <row r="205" spans="1:4" ht="15.5" x14ac:dyDescent="0.35">
      <c r="A205" s="287" t="s">
        <v>3772</v>
      </c>
      <c r="B205" s="288" t="s">
        <v>3773</v>
      </c>
      <c r="C205" s="288">
        <v>2</v>
      </c>
      <c r="D205" s="285"/>
    </row>
    <row r="206" spans="1:4" ht="15.5" x14ac:dyDescent="0.35">
      <c r="A206" s="287" t="s">
        <v>3774</v>
      </c>
      <c r="B206" s="288" t="s">
        <v>3775</v>
      </c>
      <c r="C206" s="288">
        <v>3</v>
      </c>
      <c r="D206" s="285"/>
    </row>
    <row r="207" spans="1:4" ht="15.5" x14ac:dyDescent="0.35">
      <c r="A207" s="287" t="s">
        <v>3776</v>
      </c>
      <c r="B207" s="288" t="s">
        <v>3777</v>
      </c>
      <c r="C207" s="288">
        <v>4</v>
      </c>
      <c r="D207" s="285"/>
    </row>
    <row r="208" spans="1:4" ht="15.5" x14ac:dyDescent="0.35">
      <c r="A208" s="287" t="s">
        <v>3778</v>
      </c>
      <c r="B208" s="288" t="s">
        <v>3779</v>
      </c>
      <c r="C208" s="288">
        <v>2</v>
      </c>
      <c r="D208" s="285"/>
    </row>
    <row r="209" spans="1:4" ht="15.5" x14ac:dyDescent="0.35">
      <c r="A209" s="287" t="s">
        <v>3780</v>
      </c>
      <c r="B209" s="288" t="s">
        <v>3781</v>
      </c>
      <c r="C209" s="288">
        <v>4</v>
      </c>
      <c r="D209" s="285"/>
    </row>
    <row r="210" spans="1:4" ht="15.5" x14ac:dyDescent="0.35">
      <c r="A210" s="287" t="s">
        <v>3782</v>
      </c>
      <c r="B210" s="288" t="s">
        <v>3783</v>
      </c>
      <c r="C210" s="288">
        <v>4</v>
      </c>
      <c r="D210" s="285"/>
    </row>
    <row r="211" spans="1:4" ht="15.5" x14ac:dyDescent="0.35">
      <c r="A211" s="287" t="s">
        <v>3784</v>
      </c>
      <c r="B211" s="288" t="s">
        <v>3785</v>
      </c>
      <c r="C211" s="288">
        <v>4</v>
      </c>
      <c r="D211" s="285"/>
    </row>
    <row r="212" spans="1:4" ht="15.5" x14ac:dyDescent="0.35">
      <c r="A212" s="287" t="s">
        <v>3786</v>
      </c>
      <c r="B212" s="288" t="s">
        <v>3787</v>
      </c>
      <c r="C212" s="288">
        <v>3</v>
      </c>
      <c r="D212" s="285"/>
    </row>
    <row r="213" spans="1:4" ht="15.5" x14ac:dyDescent="0.35">
      <c r="A213" s="287" t="s">
        <v>3788</v>
      </c>
      <c r="B213" s="288" t="s">
        <v>3414</v>
      </c>
      <c r="C213" s="288">
        <v>2</v>
      </c>
      <c r="D213" s="285"/>
    </row>
    <row r="214" spans="1:4" ht="15.5" x14ac:dyDescent="0.35">
      <c r="A214" s="287" t="s">
        <v>3789</v>
      </c>
      <c r="B214" s="288" t="s">
        <v>3790</v>
      </c>
      <c r="C214" s="288">
        <v>1</v>
      </c>
      <c r="D214" s="285"/>
    </row>
    <row r="215" spans="1:4" ht="15.5" x14ac:dyDescent="0.35">
      <c r="A215" s="287" t="s">
        <v>3791</v>
      </c>
      <c r="B215" s="288" t="s">
        <v>3792</v>
      </c>
      <c r="C215" s="288">
        <v>4</v>
      </c>
      <c r="D215" s="285"/>
    </row>
    <row r="216" spans="1:4" ht="15.5" x14ac:dyDescent="0.35">
      <c r="A216" s="287" t="s">
        <v>3793</v>
      </c>
      <c r="B216" s="288" t="s">
        <v>3794</v>
      </c>
      <c r="C216" s="288">
        <v>4</v>
      </c>
      <c r="D216" s="285"/>
    </row>
    <row r="217" spans="1:4" ht="15.5" x14ac:dyDescent="0.35">
      <c r="A217" s="287" t="s">
        <v>3795</v>
      </c>
      <c r="B217" s="288" t="s">
        <v>3796</v>
      </c>
      <c r="C217" s="288">
        <v>4</v>
      </c>
      <c r="D217" s="285"/>
    </row>
    <row r="218" spans="1:4" ht="31" x14ac:dyDescent="0.35">
      <c r="A218" s="287" t="s">
        <v>3797</v>
      </c>
      <c r="B218" s="288" t="s">
        <v>3798</v>
      </c>
      <c r="C218" s="288">
        <v>4</v>
      </c>
      <c r="D218" s="285"/>
    </row>
    <row r="219" spans="1:4" ht="15.5" x14ac:dyDescent="0.35">
      <c r="A219" s="287" t="s">
        <v>3799</v>
      </c>
      <c r="B219" s="288" t="s">
        <v>3800</v>
      </c>
      <c r="C219" s="288">
        <v>2</v>
      </c>
      <c r="D219" s="285"/>
    </row>
    <row r="220" spans="1:4" ht="15.5" x14ac:dyDescent="0.35">
      <c r="A220" s="287" t="s">
        <v>3801</v>
      </c>
      <c r="B220" s="288" t="s">
        <v>3802</v>
      </c>
      <c r="C220" s="288">
        <v>1</v>
      </c>
      <c r="D220" s="285"/>
    </row>
    <row r="221" spans="1:4" ht="15.5" x14ac:dyDescent="0.35">
      <c r="A221" s="287" t="s">
        <v>3803</v>
      </c>
      <c r="B221" s="288" t="s">
        <v>3804</v>
      </c>
      <c r="C221" s="288">
        <v>1</v>
      </c>
      <c r="D221" s="285"/>
    </row>
    <row r="222" spans="1:4" ht="31" x14ac:dyDescent="0.35">
      <c r="A222" s="287" t="s">
        <v>3805</v>
      </c>
      <c r="B222" s="288" t="s">
        <v>3806</v>
      </c>
      <c r="C222" s="288">
        <v>4</v>
      </c>
      <c r="D222" s="285"/>
    </row>
    <row r="223" spans="1:4" ht="15.5" x14ac:dyDescent="0.35">
      <c r="A223" s="287" t="s">
        <v>3807</v>
      </c>
      <c r="B223" s="288" t="s">
        <v>3808</v>
      </c>
      <c r="C223" s="288">
        <v>7</v>
      </c>
      <c r="D223" s="285"/>
    </row>
    <row r="224" spans="1:4" ht="15.5" x14ac:dyDescent="0.35">
      <c r="A224" s="287" t="s">
        <v>238</v>
      </c>
      <c r="B224" s="288" t="s">
        <v>3809</v>
      </c>
      <c r="C224" s="288">
        <v>5</v>
      </c>
      <c r="D224" s="285"/>
    </row>
    <row r="225" spans="1:4" ht="15.5" x14ac:dyDescent="0.35">
      <c r="A225" s="287" t="s">
        <v>266</v>
      </c>
      <c r="B225" s="288" t="s">
        <v>3810</v>
      </c>
      <c r="C225" s="288">
        <v>6</v>
      </c>
      <c r="D225" s="285"/>
    </row>
    <row r="226" spans="1:4" ht="15.5" x14ac:dyDescent="0.35">
      <c r="A226" s="287" t="s">
        <v>252</v>
      </c>
      <c r="B226" s="288" t="s">
        <v>3811</v>
      </c>
      <c r="C226" s="288">
        <v>5</v>
      </c>
      <c r="D226" s="285"/>
    </row>
    <row r="227" spans="1:4" ht="15.5" x14ac:dyDescent="0.35">
      <c r="A227" s="287" t="s">
        <v>3812</v>
      </c>
      <c r="B227" s="288" t="s">
        <v>3813</v>
      </c>
      <c r="C227" s="288">
        <v>2</v>
      </c>
      <c r="D227" s="285"/>
    </row>
    <row r="228" spans="1:4" ht="15.5" x14ac:dyDescent="0.35">
      <c r="A228" s="287" t="s">
        <v>223</v>
      </c>
      <c r="B228" s="288" t="s">
        <v>3814</v>
      </c>
      <c r="C228" s="288">
        <v>3</v>
      </c>
      <c r="D228" s="285"/>
    </row>
    <row r="229" spans="1:4" ht="15.5" x14ac:dyDescent="0.35">
      <c r="A229" s="287" t="s">
        <v>1022</v>
      </c>
      <c r="B229" s="288" t="s">
        <v>3815</v>
      </c>
      <c r="C229" s="288">
        <v>1</v>
      </c>
      <c r="D229" s="285"/>
    </row>
    <row r="230" spans="1:4" ht="15.5" x14ac:dyDescent="0.35">
      <c r="A230" s="287" t="s">
        <v>3816</v>
      </c>
      <c r="B230" s="288" t="s">
        <v>3817</v>
      </c>
      <c r="C230" s="288">
        <v>7</v>
      </c>
      <c r="D230" s="285"/>
    </row>
    <row r="231" spans="1:4" ht="15.5" x14ac:dyDescent="0.35">
      <c r="A231" s="287" t="s">
        <v>3818</v>
      </c>
      <c r="B231" s="288" t="s">
        <v>3819</v>
      </c>
      <c r="C231" s="288">
        <v>2</v>
      </c>
      <c r="D231" s="285"/>
    </row>
    <row r="232" spans="1:4" ht="15.5" x14ac:dyDescent="0.35">
      <c r="A232" s="287" t="s">
        <v>1336</v>
      </c>
      <c r="B232" s="288" t="s">
        <v>3820</v>
      </c>
      <c r="C232" s="288">
        <v>5</v>
      </c>
      <c r="D232" s="285"/>
    </row>
    <row r="233" spans="1:4" ht="15.5" x14ac:dyDescent="0.35">
      <c r="A233" s="287" t="s">
        <v>3821</v>
      </c>
      <c r="B233" s="288" t="s">
        <v>3414</v>
      </c>
      <c r="C233" s="288">
        <v>2</v>
      </c>
      <c r="D233" s="285"/>
    </row>
    <row r="234" spans="1:4" ht="15.5" x14ac:dyDescent="0.35">
      <c r="A234" s="287" t="s">
        <v>883</v>
      </c>
      <c r="B234" s="288" t="s">
        <v>3822</v>
      </c>
      <c r="C234" s="288">
        <v>6</v>
      </c>
      <c r="D234" s="285"/>
    </row>
    <row r="235" spans="1:4" ht="15.5" x14ac:dyDescent="0.35">
      <c r="A235" s="287" t="s">
        <v>279</v>
      </c>
      <c r="B235" s="288" t="s">
        <v>3823</v>
      </c>
      <c r="C235" s="288">
        <v>4</v>
      </c>
      <c r="D235" s="285"/>
    </row>
    <row r="236" spans="1:4" ht="15.5" x14ac:dyDescent="0.35">
      <c r="A236" s="287" t="s">
        <v>3824</v>
      </c>
      <c r="B236" s="288" t="s">
        <v>3825</v>
      </c>
      <c r="C236" s="288">
        <v>6</v>
      </c>
      <c r="D236" s="285"/>
    </row>
    <row r="237" spans="1:4" ht="15.5" x14ac:dyDescent="0.35">
      <c r="A237" s="287" t="s">
        <v>3826</v>
      </c>
      <c r="B237" s="288" t="s">
        <v>3827</v>
      </c>
      <c r="C237" s="288">
        <v>4</v>
      </c>
      <c r="D237" s="285"/>
    </row>
    <row r="238" spans="1:4" ht="15.5" x14ac:dyDescent="0.35">
      <c r="A238" s="287" t="s">
        <v>3828</v>
      </c>
      <c r="B238" s="288" t="s">
        <v>3829</v>
      </c>
      <c r="C238" s="288">
        <v>6</v>
      </c>
      <c r="D238" s="285"/>
    </row>
    <row r="239" spans="1:4" ht="15.5" x14ac:dyDescent="0.35">
      <c r="A239" s="287" t="s">
        <v>3830</v>
      </c>
      <c r="B239" s="288" t="s">
        <v>3831</v>
      </c>
      <c r="C239" s="288">
        <v>4</v>
      </c>
      <c r="D239" s="285"/>
    </row>
    <row r="240" spans="1:4" ht="15.5" x14ac:dyDescent="0.35">
      <c r="A240" s="287" t="s">
        <v>3832</v>
      </c>
      <c r="B240" s="288" t="s">
        <v>3833</v>
      </c>
      <c r="C240" s="288">
        <v>7</v>
      </c>
      <c r="D240" s="285"/>
    </row>
    <row r="241" spans="1:4" ht="15.5" x14ac:dyDescent="0.35">
      <c r="A241" s="287" t="s">
        <v>3834</v>
      </c>
      <c r="B241" s="288" t="s">
        <v>3835</v>
      </c>
      <c r="C241" s="288">
        <v>8</v>
      </c>
      <c r="D241" s="285"/>
    </row>
    <row r="242" spans="1:4" ht="15.5" x14ac:dyDescent="0.35">
      <c r="A242" s="287" t="s">
        <v>3836</v>
      </c>
      <c r="B242" s="288" t="s">
        <v>3837</v>
      </c>
      <c r="C242" s="288">
        <v>6</v>
      </c>
      <c r="D242" s="285"/>
    </row>
    <row r="243" spans="1:4" ht="15.5" x14ac:dyDescent="0.35">
      <c r="A243" s="287" t="s">
        <v>3838</v>
      </c>
      <c r="B243" s="288" t="s">
        <v>3839</v>
      </c>
      <c r="C243" s="288">
        <v>5</v>
      </c>
      <c r="D243" s="285"/>
    </row>
    <row r="244" spans="1:4" ht="15.5" x14ac:dyDescent="0.35">
      <c r="A244" s="287" t="s">
        <v>2185</v>
      </c>
      <c r="B244" s="288" t="s">
        <v>3840</v>
      </c>
      <c r="C244" s="288">
        <v>6</v>
      </c>
      <c r="D244" s="285"/>
    </row>
    <row r="245" spans="1:4" ht="31" x14ac:dyDescent="0.35">
      <c r="A245" s="287" t="s">
        <v>3841</v>
      </c>
      <c r="B245" s="288" t="s">
        <v>3842</v>
      </c>
      <c r="C245" s="288">
        <v>1</v>
      </c>
      <c r="D245" s="285"/>
    </row>
    <row r="246" spans="1:4" ht="15.5" x14ac:dyDescent="0.35">
      <c r="A246" s="287" t="s">
        <v>3843</v>
      </c>
      <c r="B246" s="288" t="s">
        <v>3844</v>
      </c>
      <c r="C246" s="288">
        <v>4</v>
      </c>
      <c r="D246" s="285"/>
    </row>
    <row r="247" spans="1:4" ht="15.5" x14ac:dyDescent="0.35">
      <c r="A247" s="287" t="s">
        <v>3845</v>
      </c>
      <c r="B247" s="288" t="s">
        <v>3846</v>
      </c>
      <c r="C247" s="288">
        <v>5</v>
      </c>
      <c r="D247" s="285"/>
    </row>
    <row r="248" spans="1:4" ht="15.5" x14ac:dyDescent="0.35">
      <c r="A248" s="287" t="s">
        <v>3847</v>
      </c>
      <c r="B248" s="288" t="s">
        <v>3414</v>
      </c>
      <c r="C248" s="288">
        <v>2</v>
      </c>
      <c r="D248" s="285"/>
    </row>
    <row r="249" spans="1:4" ht="15.5" x14ac:dyDescent="0.35">
      <c r="A249" s="287" t="s">
        <v>3848</v>
      </c>
      <c r="B249" s="288" t="s">
        <v>3849</v>
      </c>
      <c r="C249" s="288">
        <v>8</v>
      </c>
      <c r="D249" s="285"/>
    </row>
    <row r="250" spans="1:4" ht="15.5" x14ac:dyDescent="0.35">
      <c r="A250" s="287" t="s">
        <v>3850</v>
      </c>
      <c r="B250" s="288" t="s">
        <v>3851</v>
      </c>
      <c r="C250" s="288">
        <v>8</v>
      </c>
      <c r="D250" s="285"/>
    </row>
    <row r="251" spans="1:4" ht="31" x14ac:dyDescent="0.35">
      <c r="A251" s="287" t="s">
        <v>3852</v>
      </c>
      <c r="B251" s="288" t="s">
        <v>3853</v>
      </c>
      <c r="C251" s="288">
        <v>7</v>
      </c>
      <c r="D251" s="285"/>
    </row>
    <row r="252" spans="1:4" ht="15.5" x14ac:dyDescent="0.35">
      <c r="A252" s="287" t="s">
        <v>3854</v>
      </c>
      <c r="B252" s="288" t="s">
        <v>3855</v>
      </c>
      <c r="C252" s="288">
        <v>5</v>
      </c>
      <c r="D252" s="285"/>
    </row>
    <row r="253" spans="1:4" ht="15.5" x14ac:dyDescent="0.35">
      <c r="A253" s="287" t="s">
        <v>3856</v>
      </c>
      <c r="B253" s="288" t="s">
        <v>3857</v>
      </c>
      <c r="C253" s="288">
        <v>7</v>
      </c>
      <c r="D253" s="285"/>
    </row>
    <row r="254" spans="1:4" ht="31" x14ac:dyDescent="0.35">
      <c r="A254" s="287" t="s">
        <v>3858</v>
      </c>
      <c r="B254" s="288" t="s">
        <v>3859</v>
      </c>
      <c r="C254" s="288">
        <v>4</v>
      </c>
      <c r="D254" s="285"/>
    </row>
    <row r="255" spans="1:4" ht="15.5" x14ac:dyDescent="0.35">
      <c r="A255" s="287" t="s">
        <v>3860</v>
      </c>
      <c r="B255" s="288" t="s">
        <v>3861</v>
      </c>
      <c r="C255" s="288">
        <v>4</v>
      </c>
      <c r="D255" s="285"/>
    </row>
    <row r="256" spans="1:4" ht="15.5" x14ac:dyDescent="0.35">
      <c r="A256" s="287" t="s">
        <v>3862</v>
      </c>
      <c r="B256" s="288" t="s">
        <v>3863</v>
      </c>
      <c r="C256" s="288">
        <v>5</v>
      </c>
      <c r="D256" s="285"/>
    </row>
    <row r="257" spans="1:4" ht="15.5" x14ac:dyDescent="0.35">
      <c r="A257" s="287" t="s">
        <v>3864</v>
      </c>
      <c r="B257" s="288" t="s">
        <v>3865</v>
      </c>
      <c r="C257" s="288">
        <v>8</v>
      </c>
      <c r="D257" s="285"/>
    </row>
    <row r="258" spans="1:4" ht="15.5" x14ac:dyDescent="0.35">
      <c r="A258" s="287" t="s">
        <v>3866</v>
      </c>
      <c r="B258" s="288" t="s">
        <v>3867</v>
      </c>
      <c r="C258" s="288">
        <v>4</v>
      </c>
      <c r="D258" s="285"/>
    </row>
    <row r="259" spans="1:4" ht="15.5" x14ac:dyDescent="0.35">
      <c r="A259" s="287" t="s">
        <v>3868</v>
      </c>
      <c r="B259" s="288" t="s">
        <v>3414</v>
      </c>
      <c r="C259" s="288">
        <v>3</v>
      </c>
      <c r="D259" s="285"/>
    </row>
    <row r="260" spans="1:4" ht="15.5" x14ac:dyDescent="0.35">
      <c r="A260" s="287" t="s">
        <v>3869</v>
      </c>
      <c r="B260" s="288" t="s">
        <v>3870</v>
      </c>
      <c r="C260" s="288">
        <v>5</v>
      </c>
      <c r="D260" s="285"/>
    </row>
    <row r="261" spans="1:4" ht="15.5" x14ac:dyDescent="0.35">
      <c r="A261" s="287" t="s">
        <v>3871</v>
      </c>
      <c r="B261" s="288" t="s">
        <v>3872</v>
      </c>
      <c r="C261" s="288">
        <v>8</v>
      </c>
      <c r="D261" s="285"/>
    </row>
    <row r="262" spans="1:4" ht="15.5" x14ac:dyDescent="0.35">
      <c r="A262" s="287" t="s">
        <v>3873</v>
      </c>
      <c r="B262" s="288" t="s">
        <v>3874</v>
      </c>
      <c r="C262" s="288">
        <v>5</v>
      </c>
      <c r="D262" s="285"/>
    </row>
    <row r="263" spans="1:4" ht="15.5" x14ac:dyDescent="0.35">
      <c r="A263" s="287" t="s">
        <v>3875</v>
      </c>
      <c r="B263" s="288" t="s">
        <v>3876</v>
      </c>
      <c r="C263" s="288">
        <v>4</v>
      </c>
      <c r="D263" s="285"/>
    </row>
    <row r="264" spans="1:4" ht="15.5" x14ac:dyDescent="0.35">
      <c r="A264" s="287" t="s">
        <v>3877</v>
      </c>
      <c r="B264" s="288" t="s">
        <v>3878</v>
      </c>
      <c r="C264" s="288">
        <v>4</v>
      </c>
      <c r="D264" s="285"/>
    </row>
    <row r="265" spans="1:4" ht="15.5" x14ac:dyDescent="0.35">
      <c r="A265" s="287" t="s">
        <v>3879</v>
      </c>
      <c r="B265" s="288" t="s">
        <v>3880</v>
      </c>
      <c r="C265" s="288">
        <v>5</v>
      </c>
      <c r="D265" s="285"/>
    </row>
    <row r="266" spans="1:4" ht="15.5" x14ac:dyDescent="0.35">
      <c r="A266" s="287" t="s">
        <v>3881</v>
      </c>
      <c r="B266" s="288" t="s">
        <v>3882</v>
      </c>
      <c r="C266" s="288">
        <v>6</v>
      </c>
      <c r="D266" s="285"/>
    </row>
    <row r="267" spans="1:4" ht="15.5" x14ac:dyDescent="0.35">
      <c r="A267" s="287" t="s">
        <v>3883</v>
      </c>
      <c r="B267" s="288" t="s">
        <v>3884</v>
      </c>
      <c r="C267" s="288">
        <v>5</v>
      </c>
      <c r="D267" s="285"/>
    </row>
    <row r="268" spans="1:4" ht="15.5" x14ac:dyDescent="0.35">
      <c r="A268" s="287" t="s">
        <v>3885</v>
      </c>
      <c r="B268" s="288" t="s">
        <v>3886</v>
      </c>
      <c r="C268" s="288">
        <v>6</v>
      </c>
      <c r="D268" s="285"/>
    </row>
    <row r="269" spans="1:4" ht="31" x14ac:dyDescent="0.35">
      <c r="A269" s="287" t="s">
        <v>3887</v>
      </c>
      <c r="B269" s="288" t="s">
        <v>3888</v>
      </c>
      <c r="C269" s="288">
        <v>8</v>
      </c>
      <c r="D269" s="285"/>
    </row>
    <row r="270" spans="1:4" ht="31" x14ac:dyDescent="0.35">
      <c r="A270" s="287" t="s">
        <v>3889</v>
      </c>
      <c r="B270" s="288" t="s">
        <v>3890</v>
      </c>
      <c r="C270" s="288">
        <v>7</v>
      </c>
      <c r="D270" s="285"/>
    </row>
    <row r="271" spans="1:4" ht="15.5" x14ac:dyDescent="0.35">
      <c r="A271" s="287" t="s">
        <v>3891</v>
      </c>
      <c r="B271" s="288" t="s">
        <v>3892</v>
      </c>
      <c r="C271" s="288">
        <v>6</v>
      </c>
      <c r="D271" s="285"/>
    </row>
    <row r="272" spans="1:4" ht="15.5" x14ac:dyDescent="0.35">
      <c r="A272" s="287" t="s">
        <v>3893</v>
      </c>
      <c r="B272" s="288" t="s">
        <v>3894</v>
      </c>
      <c r="C272" s="288">
        <v>8</v>
      </c>
      <c r="D272" s="285"/>
    </row>
    <row r="273" spans="1:4" ht="31" x14ac:dyDescent="0.35">
      <c r="A273" s="287" t="s">
        <v>1099</v>
      </c>
      <c r="B273" s="288" t="s">
        <v>3895</v>
      </c>
      <c r="C273" s="288">
        <v>4</v>
      </c>
      <c r="D273" s="285"/>
    </row>
    <row r="274" spans="1:4" ht="15.5" x14ac:dyDescent="0.35">
      <c r="A274" s="287" t="s">
        <v>3896</v>
      </c>
      <c r="B274" s="288" t="s">
        <v>3897</v>
      </c>
      <c r="C274" s="288">
        <v>8</v>
      </c>
      <c r="D274" s="285"/>
    </row>
    <row r="275" spans="1:4" ht="15.5" x14ac:dyDescent="0.35">
      <c r="A275" s="287" t="s">
        <v>2576</v>
      </c>
      <c r="B275" s="288" t="s">
        <v>3898</v>
      </c>
      <c r="C275" s="288">
        <v>6</v>
      </c>
      <c r="D275" s="285"/>
    </row>
    <row r="276" spans="1:4" ht="15.5" x14ac:dyDescent="0.35">
      <c r="A276" s="287" t="s">
        <v>3899</v>
      </c>
      <c r="B276" s="288" t="s">
        <v>3900</v>
      </c>
      <c r="C276" s="288">
        <v>6</v>
      </c>
      <c r="D276" s="285"/>
    </row>
    <row r="277" spans="1:4" ht="15.5" x14ac:dyDescent="0.35">
      <c r="A277" s="287" t="s">
        <v>3901</v>
      </c>
      <c r="B277" s="288" t="s">
        <v>3902</v>
      </c>
      <c r="C277" s="288">
        <v>6</v>
      </c>
      <c r="D277" s="285"/>
    </row>
    <row r="278" spans="1:4" ht="15.5" x14ac:dyDescent="0.35">
      <c r="A278" s="287" t="s">
        <v>3903</v>
      </c>
      <c r="B278" s="288" t="s">
        <v>3904</v>
      </c>
      <c r="C278" s="288">
        <v>4</v>
      </c>
      <c r="D278" s="285"/>
    </row>
    <row r="279" spans="1:4" ht="15.5" x14ac:dyDescent="0.35">
      <c r="A279" s="287" t="s">
        <v>3905</v>
      </c>
      <c r="B279" s="288" t="s">
        <v>3414</v>
      </c>
      <c r="C279" s="288">
        <v>2</v>
      </c>
      <c r="D279" s="285"/>
    </row>
    <row r="280" spans="1:4" ht="15.5" x14ac:dyDescent="0.35">
      <c r="A280" s="287" t="s">
        <v>3906</v>
      </c>
      <c r="B280" s="288" t="s">
        <v>3907</v>
      </c>
      <c r="C280" s="288">
        <v>2</v>
      </c>
      <c r="D280" s="285"/>
    </row>
    <row r="281" spans="1:4" ht="15.5" x14ac:dyDescent="0.35">
      <c r="A281" s="287" t="s">
        <v>3908</v>
      </c>
      <c r="B281" s="288" t="s">
        <v>3909</v>
      </c>
      <c r="C281" s="288">
        <v>5</v>
      </c>
      <c r="D281" s="285"/>
    </row>
    <row r="282" spans="1:4" ht="15.5" x14ac:dyDescent="0.35">
      <c r="A282" s="287" t="s">
        <v>1504</v>
      </c>
      <c r="B282" s="288" t="s">
        <v>3910</v>
      </c>
      <c r="C282" s="288">
        <v>5</v>
      </c>
      <c r="D282" s="285"/>
    </row>
    <row r="283" spans="1:4" ht="15.5" x14ac:dyDescent="0.35">
      <c r="A283" s="287" t="s">
        <v>3911</v>
      </c>
      <c r="B283" s="288" t="s">
        <v>3912</v>
      </c>
      <c r="C283" s="288">
        <v>4</v>
      </c>
      <c r="D283" s="285"/>
    </row>
    <row r="284" spans="1:4" ht="31" x14ac:dyDescent="0.35">
      <c r="A284" s="287" t="s">
        <v>3913</v>
      </c>
      <c r="B284" s="288" t="s">
        <v>3914</v>
      </c>
      <c r="C284" s="288">
        <v>4</v>
      </c>
      <c r="D284" s="285"/>
    </row>
    <row r="285" spans="1:4" ht="15.5" x14ac:dyDescent="0.35">
      <c r="A285" s="287" t="s">
        <v>3915</v>
      </c>
      <c r="B285" s="288" t="s">
        <v>3916</v>
      </c>
      <c r="C285" s="288">
        <v>8</v>
      </c>
      <c r="D285" s="285"/>
    </row>
    <row r="286" spans="1:4" ht="31" x14ac:dyDescent="0.35">
      <c r="A286" s="287" t="s">
        <v>3917</v>
      </c>
      <c r="B286" s="288" t="s">
        <v>3918</v>
      </c>
      <c r="C286" s="288">
        <v>7</v>
      </c>
      <c r="D286" s="285"/>
    </row>
    <row r="287" spans="1:4" ht="31" x14ac:dyDescent="0.35">
      <c r="A287" s="287" t="s">
        <v>3919</v>
      </c>
      <c r="B287" s="288" t="s">
        <v>3920</v>
      </c>
      <c r="C287" s="288">
        <v>6</v>
      </c>
      <c r="D287" s="285"/>
    </row>
    <row r="288" spans="1:4" ht="31" x14ac:dyDescent="0.35">
      <c r="A288" s="287" t="s">
        <v>3921</v>
      </c>
      <c r="B288" s="288" t="s">
        <v>3922</v>
      </c>
      <c r="C288" s="288">
        <v>8</v>
      </c>
      <c r="D288" s="285"/>
    </row>
    <row r="289" spans="1:4" ht="31" x14ac:dyDescent="0.35">
      <c r="A289" s="287" t="s">
        <v>3923</v>
      </c>
      <c r="B289" s="288" t="s">
        <v>3924</v>
      </c>
      <c r="C289" s="288">
        <v>7</v>
      </c>
      <c r="D289" s="285"/>
    </row>
    <row r="290" spans="1:4" ht="15.5" x14ac:dyDescent="0.35">
      <c r="A290" s="287" t="s">
        <v>3925</v>
      </c>
      <c r="B290" s="288" t="s">
        <v>3926</v>
      </c>
      <c r="C290" s="288">
        <v>6</v>
      </c>
      <c r="D290" s="285"/>
    </row>
    <row r="291" spans="1:4" ht="15.5" x14ac:dyDescent="0.35">
      <c r="A291" s="287" t="s">
        <v>3927</v>
      </c>
      <c r="B291" s="288" t="s">
        <v>3928</v>
      </c>
      <c r="C291" s="288">
        <v>4</v>
      </c>
      <c r="D291" s="285"/>
    </row>
    <row r="292" spans="1:4" ht="15.5" x14ac:dyDescent="0.35">
      <c r="A292" s="287" t="s">
        <v>3929</v>
      </c>
      <c r="B292" s="288" t="s">
        <v>3930</v>
      </c>
      <c r="C292" s="288">
        <v>4</v>
      </c>
      <c r="D292" s="285"/>
    </row>
    <row r="293" spans="1:4" ht="15.5" x14ac:dyDescent="0.35">
      <c r="A293" s="287" t="s">
        <v>3931</v>
      </c>
      <c r="B293" s="288" t="s">
        <v>3932</v>
      </c>
      <c r="C293" s="288">
        <v>5</v>
      </c>
      <c r="D293" s="285"/>
    </row>
    <row r="294" spans="1:4" ht="15.5" x14ac:dyDescent="0.35">
      <c r="A294" s="287" t="s">
        <v>3933</v>
      </c>
      <c r="B294" s="288" t="s">
        <v>3934</v>
      </c>
      <c r="C294" s="288">
        <v>1</v>
      </c>
      <c r="D294" s="285"/>
    </row>
    <row r="295" spans="1:4" ht="15.5" x14ac:dyDescent="0.35">
      <c r="A295" s="287" t="s">
        <v>3935</v>
      </c>
      <c r="B295" s="288" t="s">
        <v>3936</v>
      </c>
      <c r="C295" s="288">
        <v>4</v>
      </c>
      <c r="D295" s="285"/>
    </row>
    <row r="296" spans="1:4" ht="15.5" x14ac:dyDescent="0.35">
      <c r="A296" s="287" t="s">
        <v>3937</v>
      </c>
      <c r="B296" s="288" t="s">
        <v>3938</v>
      </c>
      <c r="C296" s="288">
        <v>7</v>
      </c>
      <c r="D296" s="285"/>
    </row>
    <row r="297" spans="1:4" ht="15.5" x14ac:dyDescent="0.35">
      <c r="A297" s="287" t="s">
        <v>3939</v>
      </c>
      <c r="B297" s="288" t="s">
        <v>3940</v>
      </c>
      <c r="C297" s="288">
        <v>6</v>
      </c>
      <c r="D297" s="285"/>
    </row>
    <row r="298" spans="1:4" ht="15.5" x14ac:dyDescent="0.35">
      <c r="A298" s="287" t="s">
        <v>3941</v>
      </c>
      <c r="B298" s="288" t="s">
        <v>3942</v>
      </c>
      <c r="C298" s="288">
        <v>5</v>
      </c>
      <c r="D298" s="285"/>
    </row>
    <row r="299" spans="1:4" ht="15.5" x14ac:dyDescent="0.35">
      <c r="A299" s="287" t="s">
        <v>3943</v>
      </c>
      <c r="B299" s="288" t="s">
        <v>3944</v>
      </c>
      <c r="C299" s="288">
        <v>5</v>
      </c>
      <c r="D299" s="285"/>
    </row>
    <row r="300" spans="1:4" ht="15.5" x14ac:dyDescent="0.35">
      <c r="A300" s="287" t="s">
        <v>3945</v>
      </c>
      <c r="B300" s="288" t="s">
        <v>3946</v>
      </c>
      <c r="C300" s="288">
        <v>3</v>
      </c>
      <c r="D300" s="285"/>
    </row>
    <row r="301" spans="1:4" ht="15.5" x14ac:dyDescent="0.35">
      <c r="A301" s="287" t="s">
        <v>3947</v>
      </c>
      <c r="B301" s="288" t="s">
        <v>3948</v>
      </c>
      <c r="C301" s="288">
        <v>6</v>
      </c>
      <c r="D301" s="285"/>
    </row>
    <row r="302" spans="1:4" ht="15.5" x14ac:dyDescent="0.35">
      <c r="A302" s="287" t="s">
        <v>3949</v>
      </c>
      <c r="B302" s="288" t="s">
        <v>3950</v>
      </c>
      <c r="C302" s="288">
        <v>5</v>
      </c>
      <c r="D302" s="285"/>
    </row>
    <row r="303" spans="1:4" ht="15.5" x14ac:dyDescent="0.35">
      <c r="A303" s="287" t="s">
        <v>3951</v>
      </c>
      <c r="B303" s="288" t="s">
        <v>3952</v>
      </c>
      <c r="C303" s="288">
        <v>5</v>
      </c>
      <c r="D303" s="285"/>
    </row>
    <row r="304" spans="1:4" ht="15.5" x14ac:dyDescent="0.35">
      <c r="A304" s="287" t="s">
        <v>3953</v>
      </c>
      <c r="B304" s="288" t="s">
        <v>3954</v>
      </c>
      <c r="C304" s="288">
        <v>6</v>
      </c>
      <c r="D304" s="285"/>
    </row>
    <row r="305" spans="1:4" ht="15.5" x14ac:dyDescent="0.35">
      <c r="A305" s="287" t="s">
        <v>3955</v>
      </c>
      <c r="B305" s="288" t="s">
        <v>3956</v>
      </c>
      <c r="C305" s="288">
        <v>5</v>
      </c>
      <c r="D305" s="285"/>
    </row>
    <row r="306" spans="1:4" ht="15.5" x14ac:dyDescent="0.35">
      <c r="A306" s="287" t="s">
        <v>3957</v>
      </c>
      <c r="B306" s="288" t="s">
        <v>3958</v>
      </c>
      <c r="C306" s="288">
        <v>5</v>
      </c>
      <c r="D306" s="285"/>
    </row>
    <row r="307" spans="1:4" ht="15.5" x14ac:dyDescent="0.35">
      <c r="A307" s="287" t="s">
        <v>3959</v>
      </c>
      <c r="B307" s="288" t="s">
        <v>3414</v>
      </c>
      <c r="C307" s="288">
        <v>2</v>
      </c>
      <c r="D307" s="285"/>
    </row>
    <row r="308" spans="1:4" ht="15.5" x14ac:dyDescent="0.35">
      <c r="A308" s="287" t="s">
        <v>3960</v>
      </c>
      <c r="B308" s="288" t="s">
        <v>3961</v>
      </c>
      <c r="C308" s="288">
        <v>1</v>
      </c>
      <c r="D308" s="285"/>
    </row>
    <row r="309" spans="1:4" ht="15.5" x14ac:dyDescent="0.35">
      <c r="A309" s="287" t="s">
        <v>3962</v>
      </c>
      <c r="B309" s="288" t="s">
        <v>3963</v>
      </c>
      <c r="C309" s="288">
        <v>4</v>
      </c>
      <c r="D309" s="285"/>
    </row>
    <row r="310" spans="1:4" ht="15.5" x14ac:dyDescent="0.35">
      <c r="A310" s="287" t="s">
        <v>3964</v>
      </c>
      <c r="B310" s="288" t="s">
        <v>3965</v>
      </c>
      <c r="C310" s="288">
        <v>5</v>
      </c>
      <c r="D310" s="285"/>
    </row>
    <row r="311" spans="1:4" ht="15.5" x14ac:dyDescent="0.35">
      <c r="A311" s="287" t="s">
        <v>3966</v>
      </c>
      <c r="B311" s="288" t="s">
        <v>3967</v>
      </c>
      <c r="C311" s="288">
        <v>3</v>
      </c>
      <c r="D311" s="285"/>
    </row>
    <row r="312" spans="1:4" ht="15.5" x14ac:dyDescent="0.35">
      <c r="A312" s="287" t="s">
        <v>3968</v>
      </c>
      <c r="B312" s="288" t="s">
        <v>3969</v>
      </c>
      <c r="C312" s="288">
        <v>6</v>
      </c>
      <c r="D312" s="285"/>
    </row>
    <row r="313" spans="1:4" ht="15.5" x14ac:dyDescent="0.35">
      <c r="A313" s="287" t="s">
        <v>3970</v>
      </c>
      <c r="B313" s="288" t="s">
        <v>3971</v>
      </c>
      <c r="C313" s="288">
        <v>4</v>
      </c>
      <c r="D313" s="285"/>
    </row>
    <row r="314" spans="1:4" ht="15.5" x14ac:dyDescent="0.35">
      <c r="A314" s="287" t="s">
        <v>3972</v>
      </c>
      <c r="B314" s="288" t="s">
        <v>3973</v>
      </c>
      <c r="C314" s="288">
        <v>5</v>
      </c>
      <c r="D314" s="285"/>
    </row>
    <row r="315" spans="1:4" ht="15.5" x14ac:dyDescent="0.35">
      <c r="A315" s="287" t="s">
        <v>3974</v>
      </c>
      <c r="B315" s="288" t="s">
        <v>3975</v>
      </c>
      <c r="C315" s="288">
        <v>4</v>
      </c>
      <c r="D315" s="285"/>
    </row>
    <row r="316" spans="1:4" ht="15.5" x14ac:dyDescent="0.35">
      <c r="A316" s="287" t="s">
        <v>3976</v>
      </c>
      <c r="B316" s="288" t="s">
        <v>3977</v>
      </c>
      <c r="C316" s="288">
        <v>6</v>
      </c>
      <c r="D316" s="285"/>
    </row>
    <row r="317" spans="1:4" ht="15.5" x14ac:dyDescent="0.35">
      <c r="A317" s="287" t="s">
        <v>3978</v>
      </c>
      <c r="B317" s="288" t="s">
        <v>3979</v>
      </c>
      <c r="C317" s="288">
        <v>6</v>
      </c>
      <c r="D317" s="285"/>
    </row>
    <row r="318" spans="1:4" ht="15.5" x14ac:dyDescent="0.35">
      <c r="A318" s="287" t="s">
        <v>3980</v>
      </c>
      <c r="B318" s="288" t="s">
        <v>3981</v>
      </c>
      <c r="C318" s="288">
        <v>4</v>
      </c>
      <c r="D318" s="285"/>
    </row>
    <row r="319" spans="1:4" ht="15.5" x14ac:dyDescent="0.35">
      <c r="A319" s="287" t="s">
        <v>3982</v>
      </c>
      <c r="B319" s="288" t="s">
        <v>3983</v>
      </c>
      <c r="C319" s="288">
        <v>6</v>
      </c>
      <c r="D319" s="285"/>
    </row>
    <row r="320" spans="1:4" ht="15.5" x14ac:dyDescent="0.35">
      <c r="A320" s="287" t="s">
        <v>3984</v>
      </c>
      <c r="B320" s="288" t="s">
        <v>3985</v>
      </c>
      <c r="C320" s="288">
        <v>3</v>
      </c>
      <c r="D320" s="285"/>
    </row>
    <row r="321" spans="1:4" ht="15.5" x14ac:dyDescent="0.35">
      <c r="A321" s="287" t="s">
        <v>3986</v>
      </c>
      <c r="B321" s="288" t="s">
        <v>3987</v>
      </c>
      <c r="C321" s="288">
        <v>5</v>
      </c>
      <c r="D321" s="285"/>
    </row>
    <row r="322" spans="1:4" ht="15.5" x14ac:dyDescent="0.35">
      <c r="A322" s="287" t="s">
        <v>3988</v>
      </c>
      <c r="B322" s="288" t="s">
        <v>3989</v>
      </c>
      <c r="C322" s="288">
        <v>4</v>
      </c>
      <c r="D322" s="285"/>
    </row>
    <row r="323" spans="1:4" ht="15.5" x14ac:dyDescent="0.35">
      <c r="A323" s="287" t="s">
        <v>3990</v>
      </c>
      <c r="B323" s="288" t="s">
        <v>3991</v>
      </c>
      <c r="C323" s="288">
        <v>3</v>
      </c>
      <c r="D323" s="285"/>
    </row>
    <row r="324" spans="1:4" ht="15.5" x14ac:dyDescent="0.35">
      <c r="A324" s="287" t="s">
        <v>3992</v>
      </c>
      <c r="B324" s="288" t="s">
        <v>3993</v>
      </c>
      <c r="C324" s="288">
        <v>4</v>
      </c>
      <c r="D324" s="285"/>
    </row>
    <row r="325" spans="1:4" ht="15.5" x14ac:dyDescent="0.35">
      <c r="A325" s="287" t="s">
        <v>3994</v>
      </c>
      <c r="B325" s="288" t="s">
        <v>3995</v>
      </c>
      <c r="C325" s="288">
        <v>5</v>
      </c>
      <c r="D325" s="285"/>
    </row>
    <row r="326" spans="1:4" ht="15.5" x14ac:dyDescent="0.35">
      <c r="A326" s="287" t="s">
        <v>3996</v>
      </c>
      <c r="B326" s="288" t="s">
        <v>3997</v>
      </c>
      <c r="C326" s="288">
        <v>4</v>
      </c>
      <c r="D326" s="285"/>
    </row>
    <row r="327" spans="1:4" ht="15.5" x14ac:dyDescent="0.35">
      <c r="A327" s="287" t="s">
        <v>3998</v>
      </c>
      <c r="B327" s="288" t="s">
        <v>3999</v>
      </c>
      <c r="C327" s="288">
        <v>5</v>
      </c>
      <c r="D327" s="285"/>
    </row>
    <row r="328" spans="1:4" ht="15.5" x14ac:dyDescent="0.35">
      <c r="A328" s="287" t="s">
        <v>4000</v>
      </c>
      <c r="B328" s="288" t="s">
        <v>4001</v>
      </c>
      <c r="C328" s="288">
        <v>4</v>
      </c>
      <c r="D328" s="285"/>
    </row>
    <row r="329" spans="1:4" ht="15.5" x14ac:dyDescent="0.35">
      <c r="A329" s="287" t="s">
        <v>4002</v>
      </c>
      <c r="B329" s="288" t="s">
        <v>4003</v>
      </c>
      <c r="C329" s="288">
        <v>4</v>
      </c>
      <c r="D329" s="285"/>
    </row>
    <row r="330" spans="1:4" ht="15.5" x14ac:dyDescent="0.35">
      <c r="A330" s="287" t="s">
        <v>4004</v>
      </c>
      <c r="B330" s="288" t="s">
        <v>4005</v>
      </c>
      <c r="C330" s="288">
        <v>5</v>
      </c>
      <c r="D330" s="285"/>
    </row>
    <row r="331" spans="1:4" ht="15.5" x14ac:dyDescent="0.35">
      <c r="A331" s="287" t="s">
        <v>4006</v>
      </c>
      <c r="B331" s="288" t="s">
        <v>4007</v>
      </c>
      <c r="C331" s="288">
        <v>6</v>
      </c>
      <c r="D331" s="285"/>
    </row>
    <row r="332" spans="1:4" ht="15.5" x14ac:dyDescent="0.35">
      <c r="A332" s="287" t="s">
        <v>4008</v>
      </c>
      <c r="B332" s="288" t="s">
        <v>4009</v>
      </c>
      <c r="C332" s="288">
        <v>5</v>
      </c>
      <c r="D332" s="285"/>
    </row>
    <row r="333" spans="1:4" ht="15.5" x14ac:dyDescent="0.35">
      <c r="A333" s="287" t="s">
        <v>4010</v>
      </c>
      <c r="B333" s="288" t="s">
        <v>4011</v>
      </c>
      <c r="C333" s="288">
        <v>5</v>
      </c>
      <c r="D333" s="285"/>
    </row>
    <row r="334" spans="1:4" ht="15.5" x14ac:dyDescent="0.35">
      <c r="A334" s="287" t="s">
        <v>4012</v>
      </c>
      <c r="B334" s="288" t="s">
        <v>4013</v>
      </c>
      <c r="C334" s="288">
        <v>6</v>
      </c>
      <c r="D334" s="285"/>
    </row>
    <row r="335" spans="1:4" ht="15.5" x14ac:dyDescent="0.35">
      <c r="A335" s="287" t="s">
        <v>4014</v>
      </c>
      <c r="B335" s="288" t="s">
        <v>4015</v>
      </c>
      <c r="C335" s="288">
        <v>5</v>
      </c>
      <c r="D335" s="285"/>
    </row>
    <row r="336" spans="1:4" ht="15.5" x14ac:dyDescent="0.35">
      <c r="A336" s="287" t="s">
        <v>4016</v>
      </c>
      <c r="B336" s="288" t="s">
        <v>4017</v>
      </c>
      <c r="C336" s="288">
        <v>5</v>
      </c>
      <c r="D336" s="285"/>
    </row>
    <row r="337" spans="1:4" ht="15.5" x14ac:dyDescent="0.35">
      <c r="A337" s="287" t="s">
        <v>4018</v>
      </c>
      <c r="B337" s="288" t="s">
        <v>4019</v>
      </c>
      <c r="C337" s="288">
        <v>6</v>
      </c>
      <c r="D337" s="285"/>
    </row>
    <row r="338" spans="1:4" ht="15.5" x14ac:dyDescent="0.35">
      <c r="A338" s="287" t="s">
        <v>4020</v>
      </c>
      <c r="B338" s="288" t="s">
        <v>4021</v>
      </c>
      <c r="C338" s="288">
        <v>6</v>
      </c>
      <c r="D338" s="285"/>
    </row>
    <row r="339" spans="1:4" ht="15.5" x14ac:dyDescent="0.35">
      <c r="A339" s="287" t="s">
        <v>209</v>
      </c>
      <c r="B339" s="288" t="s">
        <v>208</v>
      </c>
      <c r="C339" s="288">
        <v>6</v>
      </c>
      <c r="D339" s="285"/>
    </row>
    <row r="340" spans="1:4" ht="15.5" x14ac:dyDescent="0.35">
      <c r="A340" s="287" t="s">
        <v>4022</v>
      </c>
      <c r="B340" s="288" t="s">
        <v>4023</v>
      </c>
      <c r="C340" s="288">
        <v>6</v>
      </c>
      <c r="D340" s="285"/>
    </row>
    <row r="341" spans="1:4" ht="15.5" x14ac:dyDescent="0.35">
      <c r="A341" s="287" t="s">
        <v>4024</v>
      </c>
      <c r="B341" s="288" t="s">
        <v>4025</v>
      </c>
      <c r="C341" s="288">
        <v>5</v>
      </c>
      <c r="D341" s="285"/>
    </row>
    <row r="342" spans="1:4" ht="15.5" x14ac:dyDescent="0.35">
      <c r="A342" s="287" t="s">
        <v>4026</v>
      </c>
      <c r="B342" s="288" t="s">
        <v>4027</v>
      </c>
      <c r="C342" s="288">
        <v>4</v>
      </c>
      <c r="D342" s="285"/>
    </row>
    <row r="343" spans="1:4" ht="15.5" x14ac:dyDescent="0.35">
      <c r="A343" s="287" t="s">
        <v>2617</v>
      </c>
      <c r="B343" s="288" t="s">
        <v>4028</v>
      </c>
      <c r="C343" s="288">
        <v>6</v>
      </c>
      <c r="D343" s="285"/>
    </row>
    <row r="344" spans="1:4" ht="15.5" x14ac:dyDescent="0.35">
      <c r="A344" s="287" t="s">
        <v>4029</v>
      </c>
      <c r="B344" s="288" t="s">
        <v>4030</v>
      </c>
      <c r="C344" s="288">
        <v>5</v>
      </c>
      <c r="D344" s="285"/>
    </row>
    <row r="345" spans="1:4" ht="15.5" x14ac:dyDescent="0.35">
      <c r="A345" s="287" t="s">
        <v>4031</v>
      </c>
      <c r="B345" s="288" t="s">
        <v>4032</v>
      </c>
      <c r="C345" s="288">
        <v>6</v>
      </c>
      <c r="D345" s="285"/>
    </row>
    <row r="346" spans="1:4" ht="15.5" x14ac:dyDescent="0.35">
      <c r="A346" s="287" t="s">
        <v>4033</v>
      </c>
      <c r="B346" s="288" t="s">
        <v>4034</v>
      </c>
      <c r="C346" s="288">
        <v>6</v>
      </c>
      <c r="D346" s="285"/>
    </row>
    <row r="347" spans="1:4" ht="15.5" x14ac:dyDescent="0.35">
      <c r="A347" s="287" t="s">
        <v>4035</v>
      </c>
      <c r="B347" s="288" t="s">
        <v>4036</v>
      </c>
      <c r="C347" s="288">
        <v>4</v>
      </c>
      <c r="D347" s="285"/>
    </row>
    <row r="348" spans="1:4" ht="15.5" x14ac:dyDescent="0.35">
      <c r="A348" s="287" t="s">
        <v>4037</v>
      </c>
      <c r="B348" s="288" t="s">
        <v>4038</v>
      </c>
      <c r="C348" s="288">
        <v>5</v>
      </c>
      <c r="D348" s="285"/>
    </row>
    <row r="349" spans="1:4" ht="15.5" x14ac:dyDescent="0.35">
      <c r="A349" s="287" t="s">
        <v>3337</v>
      </c>
      <c r="B349" s="288" t="s">
        <v>4039</v>
      </c>
      <c r="C349" s="288">
        <v>4</v>
      </c>
      <c r="D349" s="285"/>
    </row>
    <row r="350" spans="1:4" ht="15.5" x14ac:dyDescent="0.35">
      <c r="A350" s="287" t="s">
        <v>4040</v>
      </c>
      <c r="B350" s="288" t="s">
        <v>4041</v>
      </c>
      <c r="C350" s="288">
        <v>3</v>
      </c>
      <c r="D350" s="285"/>
    </row>
    <row r="351" spans="1:4" ht="15.5" x14ac:dyDescent="0.35">
      <c r="A351" s="287" t="s">
        <v>4042</v>
      </c>
      <c r="B351" s="288" t="s">
        <v>4043</v>
      </c>
      <c r="C351" s="288">
        <v>2</v>
      </c>
      <c r="D351" s="285"/>
    </row>
    <row r="352" spans="1:4" ht="15.5" x14ac:dyDescent="0.35">
      <c r="A352" s="287" t="s">
        <v>4044</v>
      </c>
      <c r="B352" s="288" t="s">
        <v>4045</v>
      </c>
      <c r="C352" s="288">
        <v>3</v>
      </c>
      <c r="D352" s="285"/>
    </row>
    <row r="353" spans="1:4" ht="15.5" x14ac:dyDescent="0.35">
      <c r="A353" s="287" t="s">
        <v>4046</v>
      </c>
      <c r="B353" s="288" t="s">
        <v>3414</v>
      </c>
      <c r="C353" s="288">
        <v>2</v>
      </c>
      <c r="D353" s="285"/>
    </row>
    <row r="354" spans="1:4" ht="15.5" x14ac:dyDescent="0.35">
      <c r="A354" s="287" t="s">
        <v>4047</v>
      </c>
      <c r="B354" s="288" t="s">
        <v>4048</v>
      </c>
      <c r="C354" s="288">
        <v>7</v>
      </c>
      <c r="D354" s="285"/>
    </row>
    <row r="355" spans="1:4" ht="15.5" x14ac:dyDescent="0.35">
      <c r="A355" s="287" t="s">
        <v>4049</v>
      </c>
      <c r="B355" s="288" t="s">
        <v>4050</v>
      </c>
      <c r="C355" s="288">
        <v>6</v>
      </c>
      <c r="D355" s="285"/>
    </row>
    <row r="356" spans="1:4" ht="15.5" x14ac:dyDescent="0.35">
      <c r="A356" s="287" t="s">
        <v>4051</v>
      </c>
      <c r="B356" s="288" t="s">
        <v>4052</v>
      </c>
      <c r="C356" s="288">
        <v>7</v>
      </c>
      <c r="D356" s="285"/>
    </row>
    <row r="357" spans="1:4" ht="15.5" x14ac:dyDescent="0.35">
      <c r="A357" s="287" t="s">
        <v>2422</v>
      </c>
      <c r="B357" s="288" t="s">
        <v>4053</v>
      </c>
      <c r="C357" s="288">
        <v>5</v>
      </c>
      <c r="D357" s="285"/>
    </row>
    <row r="358" spans="1:4" ht="15.5" x14ac:dyDescent="0.35">
      <c r="A358" s="287" t="s">
        <v>4054</v>
      </c>
      <c r="B358" s="288" t="s">
        <v>4055</v>
      </c>
      <c r="C358" s="288">
        <v>5</v>
      </c>
      <c r="D358" s="285"/>
    </row>
    <row r="359" spans="1:4" ht="15.5" x14ac:dyDescent="0.35">
      <c r="A359" s="287" t="s">
        <v>4056</v>
      </c>
      <c r="B359" s="288" t="s">
        <v>4057</v>
      </c>
      <c r="C359" s="288">
        <v>6</v>
      </c>
      <c r="D359" s="285"/>
    </row>
    <row r="360" spans="1:4" ht="15.5" x14ac:dyDescent="0.35">
      <c r="A360" s="287" t="s">
        <v>2406</v>
      </c>
      <c r="B360" s="288" t="s">
        <v>4058</v>
      </c>
      <c r="C360" s="288">
        <v>5</v>
      </c>
      <c r="D360" s="285"/>
    </row>
    <row r="361" spans="1:4" ht="15.5" x14ac:dyDescent="0.35">
      <c r="A361" s="287" t="s">
        <v>4059</v>
      </c>
      <c r="B361" s="288" t="s">
        <v>4060</v>
      </c>
      <c r="C361" s="288">
        <v>4</v>
      </c>
      <c r="D361" s="285"/>
    </row>
    <row r="362" spans="1:4" ht="15.5" x14ac:dyDescent="0.35">
      <c r="A362" s="287" t="s">
        <v>4061</v>
      </c>
      <c r="B362" s="288" t="s">
        <v>4062</v>
      </c>
      <c r="C362" s="288">
        <v>2</v>
      </c>
      <c r="D362" s="285"/>
    </row>
    <row r="363" spans="1:4" ht="15.5" x14ac:dyDescent="0.35">
      <c r="A363" s="287" t="s">
        <v>4063</v>
      </c>
      <c r="B363" s="288" t="s">
        <v>4064</v>
      </c>
      <c r="C363" s="288">
        <v>4</v>
      </c>
      <c r="D363" s="285"/>
    </row>
    <row r="364" spans="1:4" ht="15.5" x14ac:dyDescent="0.35">
      <c r="A364" s="287" t="s">
        <v>4065</v>
      </c>
      <c r="B364" s="288" t="s">
        <v>4066</v>
      </c>
      <c r="C364" s="288">
        <v>4</v>
      </c>
      <c r="D364" s="285"/>
    </row>
    <row r="365" spans="1:4" ht="15.5" x14ac:dyDescent="0.35">
      <c r="A365" s="287" t="s">
        <v>2854</v>
      </c>
      <c r="B365" s="288" t="s">
        <v>4067</v>
      </c>
      <c r="C365" s="288">
        <v>5</v>
      </c>
      <c r="D365" s="285"/>
    </row>
    <row r="366" spans="1:4" ht="15.5" x14ac:dyDescent="0.35">
      <c r="A366" s="287" t="s">
        <v>4068</v>
      </c>
      <c r="B366" s="288" t="s">
        <v>4069</v>
      </c>
      <c r="C366" s="288">
        <v>2</v>
      </c>
      <c r="D366" s="285"/>
    </row>
    <row r="367" spans="1:4" ht="15.5" x14ac:dyDescent="0.35">
      <c r="A367" s="287" t="s">
        <v>4070</v>
      </c>
      <c r="B367" s="288" t="s">
        <v>4071</v>
      </c>
      <c r="C367" s="288">
        <v>4</v>
      </c>
      <c r="D367" s="285"/>
    </row>
    <row r="368" spans="1:4" ht="15.5" x14ac:dyDescent="0.35">
      <c r="A368" s="287" t="s">
        <v>4072</v>
      </c>
      <c r="B368" s="288" t="s">
        <v>4073</v>
      </c>
      <c r="C368" s="288">
        <v>4</v>
      </c>
      <c r="D368" s="285"/>
    </row>
    <row r="369" spans="1:4" ht="15.5" x14ac:dyDescent="0.35">
      <c r="A369" s="287" t="s">
        <v>4074</v>
      </c>
      <c r="B369" s="288" t="s">
        <v>4075</v>
      </c>
      <c r="C369" s="288">
        <v>5</v>
      </c>
      <c r="D369" s="285"/>
    </row>
    <row r="370" spans="1:4" ht="15.5" x14ac:dyDescent="0.35">
      <c r="A370" s="287" t="s">
        <v>4076</v>
      </c>
      <c r="B370" s="288" t="s">
        <v>4077</v>
      </c>
      <c r="C370" s="288">
        <v>8</v>
      </c>
      <c r="D370" s="285"/>
    </row>
    <row r="371" spans="1:4" ht="15.5" x14ac:dyDescent="0.35">
      <c r="A371" s="287" t="s">
        <v>4078</v>
      </c>
      <c r="B371" s="288" t="s">
        <v>4079</v>
      </c>
      <c r="C371" s="288">
        <v>3</v>
      </c>
      <c r="D371" s="285"/>
    </row>
    <row r="372" spans="1:4" ht="15.5" x14ac:dyDescent="0.35">
      <c r="A372" s="287" t="s">
        <v>4080</v>
      </c>
      <c r="B372" s="288" t="s">
        <v>4081</v>
      </c>
      <c r="C372" s="288">
        <v>4</v>
      </c>
      <c r="D372" s="285"/>
    </row>
    <row r="373" spans="1:4" ht="15.5" x14ac:dyDescent="0.35">
      <c r="A373" s="287" t="s">
        <v>4082</v>
      </c>
      <c r="B373" s="288" t="s">
        <v>4083</v>
      </c>
      <c r="C373" s="288">
        <v>4</v>
      </c>
      <c r="D373" s="285"/>
    </row>
    <row r="374" spans="1:4" ht="31" x14ac:dyDescent="0.35">
      <c r="A374" s="287" t="s">
        <v>4084</v>
      </c>
      <c r="B374" s="288" t="s">
        <v>4085</v>
      </c>
      <c r="C374" s="288">
        <v>4</v>
      </c>
      <c r="D374" s="285"/>
    </row>
    <row r="375" spans="1:4" ht="15.5" x14ac:dyDescent="0.35">
      <c r="A375" s="287" t="s">
        <v>4086</v>
      </c>
      <c r="B375" s="288" t="s">
        <v>4087</v>
      </c>
      <c r="C375" s="288">
        <v>5</v>
      </c>
      <c r="D375" s="285"/>
    </row>
    <row r="376" spans="1:4" ht="15.5" x14ac:dyDescent="0.35">
      <c r="A376" s="287" t="s">
        <v>4088</v>
      </c>
      <c r="B376" s="288" t="s">
        <v>4089</v>
      </c>
      <c r="C376" s="288">
        <v>5</v>
      </c>
      <c r="D376" s="285"/>
    </row>
    <row r="377" spans="1:4" ht="15.5" x14ac:dyDescent="0.35">
      <c r="A377" s="287" t="s">
        <v>4090</v>
      </c>
      <c r="B377" s="288" t="s">
        <v>4091</v>
      </c>
      <c r="C377" s="288">
        <v>5</v>
      </c>
      <c r="D377" s="285"/>
    </row>
    <row r="378" spans="1:4" ht="15.5" x14ac:dyDescent="0.35">
      <c r="A378" s="287" t="s">
        <v>4092</v>
      </c>
      <c r="B378" s="288" t="s">
        <v>4093</v>
      </c>
      <c r="C378" s="288">
        <v>4</v>
      </c>
      <c r="D378" s="285"/>
    </row>
    <row r="379" spans="1:4" ht="15.5" x14ac:dyDescent="0.35">
      <c r="A379" s="287" t="s">
        <v>4094</v>
      </c>
      <c r="B379" s="288" t="s">
        <v>4095</v>
      </c>
      <c r="C379" s="288">
        <v>6</v>
      </c>
      <c r="D379" s="285"/>
    </row>
    <row r="380" spans="1:4" ht="15.5" x14ac:dyDescent="0.35">
      <c r="A380" s="287" t="s">
        <v>4096</v>
      </c>
      <c r="B380" s="288" t="s">
        <v>4097</v>
      </c>
      <c r="C380" s="288">
        <v>4</v>
      </c>
      <c r="D380" s="285"/>
    </row>
    <row r="381" spans="1:4" ht="15.5" x14ac:dyDescent="0.35">
      <c r="A381" s="287" t="s">
        <v>4098</v>
      </c>
      <c r="B381" s="288" t="s">
        <v>3414</v>
      </c>
      <c r="C381" s="288">
        <v>2</v>
      </c>
      <c r="D381" s="285"/>
    </row>
    <row r="382" spans="1:4" ht="15.5" x14ac:dyDescent="0.35">
      <c r="A382" s="287" t="s">
        <v>4099</v>
      </c>
      <c r="B382" s="288" t="s">
        <v>4100</v>
      </c>
      <c r="C382" s="288">
        <v>4</v>
      </c>
      <c r="D382" s="285"/>
    </row>
    <row r="383" spans="1:4" ht="15.5" x14ac:dyDescent="0.35">
      <c r="A383" s="287" t="s">
        <v>4101</v>
      </c>
      <c r="B383" s="288" t="s">
        <v>4102</v>
      </c>
      <c r="C383" s="288">
        <v>1</v>
      </c>
      <c r="D383" s="285"/>
    </row>
    <row r="384" spans="1:4" ht="15.5" x14ac:dyDescent="0.35">
      <c r="A384" s="287" t="s">
        <v>4103</v>
      </c>
      <c r="B384" s="288" t="s">
        <v>4104</v>
      </c>
      <c r="C384" s="288">
        <v>4</v>
      </c>
      <c r="D384" s="285"/>
    </row>
    <row r="385" spans="1:4" ht="15.5" x14ac:dyDescent="0.35">
      <c r="A385" s="287" t="s">
        <v>4105</v>
      </c>
      <c r="B385" s="288" t="s">
        <v>4106</v>
      </c>
      <c r="C385" s="288">
        <v>3</v>
      </c>
      <c r="D385" s="285"/>
    </row>
    <row r="386" spans="1:4" ht="15.5" x14ac:dyDescent="0.35">
      <c r="A386" s="287" t="s">
        <v>4107</v>
      </c>
      <c r="B386" s="288" t="s">
        <v>4108</v>
      </c>
      <c r="C386" s="288">
        <v>5</v>
      </c>
      <c r="D386" s="285"/>
    </row>
    <row r="387" spans="1:4" ht="15.5" x14ac:dyDescent="0.35">
      <c r="A387" s="287" t="s">
        <v>4109</v>
      </c>
      <c r="B387" s="288" t="s">
        <v>4110</v>
      </c>
      <c r="C387" s="288">
        <v>4</v>
      </c>
      <c r="D387" s="285"/>
    </row>
    <row r="388" spans="1:4" ht="15.5" x14ac:dyDescent="0.35">
      <c r="A388" s="287" t="s">
        <v>4111</v>
      </c>
      <c r="B388" s="288" t="s">
        <v>4112</v>
      </c>
      <c r="C388" s="288">
        <v>4</v>
      </c>
      <c r="D388" s="285"/>
    </row>
    <row r="389" spans="1:4" ht="15.5" x14ac:dyDescent="0.35">
      <c r="A389" s="287" t="s">
        <v>4113</v>
      </c>
      <c r="B389" s="288" t="s">
        <v>4114</v>
      </c>
      <c r="C389" s="288">
        <v>5</v>
      </c>
      <c r="D389" s="285"/>
    </row>
    <row r="390" spans="1:4" ht="15.5" x14ac:dyDescent="0.35">
      <c r="A390" s="287" t="s">
        <v>4115</v>
      </c>
      <c r="B390" s="288" t="s">
        <v>4116</v>
      </c>
      <c r="C390" s="288">
        <v>1</v>
      </c>
      <c r="D390" s="285"/>
    </row>
    <row r="391" spans="1:4" ht="15.5" x14ac:dyDescent="0.35">
      <c r="A391" s="287" t="s">
        <v>4117</v>
      </c>
      <c r="B391" s="288" t="s">
        <v>4118</v>
      </c>
      <c r="C391" s="288">
        <v>1</v>
      </c>
      <c r="D391" s="285"/>
    </row>
    <row r="392" spans="1:4" ht="15.5" x14ac:dyDescent="0.35">
      <c r="A392" s="287" t="s">
        <v>4119</v>
      </c>
      <c r="B392" s="288" t="s">
        <v>3414</v>
      </c>
      <c r="C392" s="288">
        <v>2</v>
      </c>
      <c r="D392" s="285"/>
    </row>
    <row r="393" spans="1:4" ht="15.5" x14ac:dyDescent="0.35">
      <c r="A393" s="287" t="s">
        <v>4120</v>
      </c>
      <c r="B393" s="288" t="s">
        <v>4121</v>
      </c>
      <c r="C393" s="288">
        <v>1</v>
      </c>
      <c r="D393" s="285"/>
    </row>
    <row r="394" spans="1:4" ht="15.5" x14ac:dyDescent="0.35">
      <c r="A394" s="287" t="s">
        <v>4122</v>
      </c>
      <c r="B394" s="288" t="s">
        <v>4123</v>
      </c>
      <c r="C394" s="288">
        <v>1</v>
      </c>
      <c r="D394" s="285"/>
    </row>
    <row r="395" spans="1:4" ht="15.5" x14ac:dyDescent="0.35">
      <c r="A395" s="287" t="s">
        <v>4124</v>
      </c>
      <c r="B395" s="288" t="s">
        <v>4125</v>
      </c>
      <c r="C395" s="288">
        <v>1</v>
      </c>
      <c r="D395" s="285"/>
    </row>
    <row r="396" spans="1:4" ht="15.5" x14ac:dyDescent="0.35">
      <c r="A396" s="287" t="s">
        <v>4126</v>
      </c>
      <c r="B396" s="288" t="s">
        <v>4127</v>
      </c>
      <c r="C396" s="288">
        <v>1</v>
      </c>
      <c r="D396" s="285"/>
    </row>
    <row r="397" spans="1:4" ht="15.5" x14ac:dyDescent="0.35">
      <c r="A397" s="287" t="s">
        <v>4128</v>
      </c>
      <c r="B397" s="288" t="s">
        <v>4129</v>
      </c>
      <c r="C397" s="288">
        <v>1</v>
      </c>
      <c r="D397" s="285"/>
    </row>
    <row r="398" spans="1:4" ht="15.5" x14ac:dyDescent="0.35">
      <c r="A398" s="287" t="s">
        <v>4130</v>
      </c>
      <c r="B398" s="288" t="s">
        <v>4131</v>
      </c>
      <c r="C398" s="288">
        <v>1</v>
      </c>
      <c r="D398" s="285"/>
    </row>
    <row r="399" spans="1:4" ht="15.5" x14ac:dyDescent="0.35">
      <c r="A399" s="287" t="s">
        <v>4132</v>
      </c>
      <c r="B399" s="288" t="s">
        <v>4133</v>
      </c>
      <c r="C399" s="288">
        <v>1</v>
      </c>
      <c r="D399" s="285"/>
    </row>
    <row r="400" spans="1:4" ht="15.5" x14ac:dyDescent="0.35">
      <c r="A400" s="287" t="s">
        <v>4134</v>
      </c>
      <c r="B400" s="288" t="s">
        <v>4135</v>
      </c>
      <c r="C400" s="288">
        <v>1</v>
      </c>
      <c r="D400" s="285"/>
    </row>
    <row r="401" spans="1:4" ht="15.5" x14ac:dyDescent="0.35">
      <c r="A401" s="287" t="s">
        <v>4136</v>
      </c>
      <c r="B401" s="288" t="s">
        <v>4137</v>
      </c>
      <c r="C401" s="288">
        <v>1</v>
      </c>
      <c r="D401" s="285"/>
    </row>
    <row r="402" spans="1:4" ht="15.5" x14ac:dyDescent="0.35">
      <c r="A402" s="287" t="s">
        <v>4138</v>
      </c>
      <c r="B402" s="288" t="s">
        <v>4139</v>
      </c>
      <c r="C402" s="288">
        <v>1</v>
      </c>
      <c r="D402" s="285"/>
    </row>
    <row r="403" spans="1:4" ht="15.5" x14ac:dyDescent="0.35">
      <c r="A403" s="287" t="s">
        <v>4140</v>
      </c>
      <c r="B403" s="288" t="s">
        <v>4141</v>
      </c>
      <c r="C403" s="288">
        <v>1</v>
      </c>
      <c r="D403" s="285"/>
    </row>
    <row r="404" spans="1:4" ht="15.5" x14ac:dyDescent="0.35">
      <c r="A404" s="287" t="s">
        <v>4142</v>
      </c>
      <c r="B404" s="288" t="s">
        <v>4143</v>
      </c>
      <c r="C404" s="288">
        <v>1</v>
      </c>
      <c r="D404" s="285"/>
    </row>
    <row r="405" spans="1:4" ht="15.5" x14ac:dyDescent="0.35">
      <c r="A405" s="287" t="s">
        <v>4144</v>
      </c>
      <c r="B405" s="288" t="s">
        <v>4145</v>
      </c>
      <c r="C405" s="288">
        <v>1</v>
      </c>
      <c r="D405" s="285"/>
    </row>
    <row r="406" spans="1:4" ht="15.5" x14ac:dyDescent="0.35">
      <c r="A406" s="287" t="s">
        <v>4146</v>
      </c>
      <c r="B406" s="288" t="s">
        <v>4147</v>
      </c>
      <c r="C406" s="288">
        <v>1</v>
      </c>
      <c r="D406" s="285"/>
    </row>
    <row r="407" spans="1:4" ht="15.5" x14ac:dyDescent="0.35">
      <c r="A407" s="287" t="s">
        <v>4148</v>
      </c>
      <c r="B407" s="288" t="s">
        <v>4149</v>
      </c>
      <c r="C407" s="288">
        <v>1</v>
      </c>
      <c r="D407" s="285"/>
    </row>
    <row r="408" spans="1:4" ht="15.5" x14ac:dyDescent="0.35">
      <c r="A408" s="287" t="s">
        <v>4150</v>
      </c>
      <c r="B408" s="288" t="s">
        <v>4151</v>
      </c>
      <c r="C408" s="288">
        <v>1</v>
      </c>
      <c r="D408" s="285"/>
    </row>
    <row r="409" spans="1:4" ht="15.5" x14ac:dyDescent="0.35">
      <c r="A409" s="287" t="s">
        <v>4152</v>
      </c>
      <c r="B409" s="288" t="s">
        <v>4153</v>
      </c>
      <c r="C409" s="288">
        <v>1</v>
      </c>
      <c r="D409" s="285"/>
    </row>
    <row r="410" spans="1:4" ht="15.5" x14ac:dyDescent="0.35">
      <c r="A410" s="287" t="s">
        <v>4154</v>
      </c>
      <c r="B410" s="288" t="s">
        <v>4155</v>
      </c>
      <c r="C410" s="288">
        <v>1</v>
      </c>
      <c r="D410" s="285"/>
    </row>
    <row r="411" spans="1:4" ht="15.5" x14ac:dyDescent="0.35">
      <c r="A411" s="287" t="s">
        <v>4156</v>
      </c>
      <c r="B411" s="288" t="s">
        <v>4157</v>
      </c>
      <c r="C411" s="288">
        <v>1</v>
      </c>
      <c r="D411" s="285"/>
    </row>
    <row r="412" spans="1:4" ht="15.5" x14ac:dyDescent="0.35">
      <c r="A412" s="287" t="s">
        <v>4158</v>
      </c>
      <c r="B412" s="288" t="s">
        <v>4159</v>
      </c>
      <c r="C412" s="288">
        <v>1</v>
      </c>
      <c r="D412" s="285"/>
    </row>
    <row r="413" spans="1:4" ht="15.5" x14ac:dyDescent="0.35">
      <c r="A413" s="287" t="s">
        <v>4160</v>
      </c>
      <c r="B413" s="288" t="s">
        <v>4161</v>
      </c>
      <c r="C413" s="288">
        <v>1</v>
      </c>
      <c r="D413" s="285"/>
    </row>
    <row r="414" spans="1:4" ht="15.5" x14ac:dyDescent="0.35">
      <c r="A414" s="287" t="s">
        <v>4162</v>
      </c>
      <c r="B414" s="288" t="s">
        <v>4163</v>
      </c>
      <c r="C414" s="288">
        <v>1</v>
      </c>
      <c r="D414" s="285"/>
    </row>
    <row r="415" spans="1:4" ht="15.5" x14ac:dyDescent="0.35">
      <c r="A415" s="287" t="s">
        <v>4164</v>
      </c>
      <c r="B415" s="288" t="s">
        <v>4165</v>
      </c>
      <c r="C415" s="288">
        <v>1</v>
      </c>
      <c r="D415" s="285"/>
    </row>
    <row r="416" spans="1:4" ht="15.5" x14ac:dyDescent="0.35">
      <c r="A416" s="287" t="s">
        <v>4166</v>
      </c>
      <c r="B416" s="288" t="s">
        <v>4167</v>
      </c>
      <c r="C416" s="288">
        <v>1</v>
      </c>
      <c r="D416" s="285"/>
    </row>
    <row r="417" spans="1:4" ht="15.5" x14ac:dyDescent="0.35">
      <c r="A417" s="287" t="s">
        <v>4168</v>
      </c>
      <c r="B417" s="288" t="s">
        <v>4169</v>
      </c>
      <c r="C417" s="288">
        <v>1</v>
      </c>
      <c r="D417" s="285"/>
    </row>
    <row r="418" spans="1:4" ht="15.5" x14ac:dyDescent="0.35">
      <c r="A418" s="287" t="s">
        <v>4170</v>
      </c>
      <c r="B418" s="288" t="s">
        <v>4171</v>
      </c>
      <c r="C418" s="288">
        <v>1</v>
      </c>
      <c r="D418" s="285"/>
    </row>
    <row r="419" spans="1:4" ht="15.5" x14ac:dyDescent="0.35">
      <c r="A419" s="287" t="s">
        <v>4172</v>
      </c>
      <c r="B419" s="288" t="s">
        <v>4173</v>
      </c>
      <c r="C419" s="288">
        <v>1</v>
      </c>
      <c r="D419" s="285"/>
    </row>
    <row r="420" spans="1:4" ht="15.5" x14ac:dyDescent="0.35">
      <c r="A420" s="287" t="s">
        <v>4174</v>
      </c>
      <c r="B420" s="288" t="s">
        <v>4175</v>
      </c>
      <c r="C420" s="288">
        <v>1</v>
      </c>
      <c r="D420" s="285"/>
    </row>
    <row r="421" spans="1:4" ht="15.5" x14ac:dyDescent="0.35">
      <c r="A421" s="287" t="s">
        <v>4176</v>
      </c>
      <c r="B421" s="288" t="s">
        <v>4177</v>
      </c>
      <c r="C421" s="288">
        <v>1</v>
      </c>
      <c r="D421" s="285"/>
    </row>
    <row r="422" spans="1:4" ht="15.5" x14ac:dyDescent="0.35">
      <c r="A422" s="287" t="s">
        <v>4178</v>
      </c>
      <c r="B422" s="288" t="s">
        <v>4179</v>
      </c>
      <c r="C422" s="288">
        <v>1</v>
      </c>
      <c r="D422" s="285"/>
    </row>
    <row r="423" spans="1:4" ht="15.5" x14ac:dyDescent="0.35">
      <c r="A423" s="287" t="s">
        <v>4180</v>
      </c>
      <c r="B423" s="288" t="s">
        <v>4181</v>
      </c>
      <c r="C423" s="288">
        <v>1</v>
      </c>
      <c r="D423" s="285"/>
    </row>
    <row r="424" spans="1:4" ht="15.5" x14ac:dyDescent="0.35">
      <c r="A424" s="287" t="s">
        <v>4182</v>
      </c>
      <c r="B424" s="288" t="s">
        <v>4183</v>
      </c>
      <c r="C424" s="288">
        <v>1</v>
      </c>
      <c r="D424" s="285"/>
    </row>
    <row r="425" spans="1:4" ht="15.5" x14ac:dyDescent="0.35">
      <c r="A425" s="287" t="s">
        <v>4184</v>
      </c>
      <c r="B425" s="288" t="s">
        <v>4185</v>
      </c>
      <c r="C425" s="288">
        <v>1</v>
      </c>
      <c r="D425" s="285"/>
    </row>
    <row r="426" spans="1:4" ht="15.5" x14ac:dyDescent="0.35">
      <c r="A426" s="287" t="s">
        <v>4186</v>
      </c>
      <c r="B426" s="288" t="s">
        <v>4187</v>
      </c>
      <c r="C426" s="288">
        <v>1</v>
      </c>
      <c r="D426" s="285"/>
    </row>
    <row r="427" spans="1:4" ht="15.5" x14ac:dyDescent="0.35">
      <c r="A427" s="287" t="s">
        <v>4188</v>
      </c>
      <c r="B427" s="288" t="s">
        <v>4189</v>
      </c>
      <c r="C427" s="288">
        <v>1</v>
      </c>
      <c r="D427" s="285"/>
    </row>
    <row r="428" spans="1:4" ht="15.5" x14ac:dyDescent="0.35">
      <c r="A428" s="287" t="s">
        <v>4190</v>
      </c>
      <c r="B428" s="288" t="s">
        <v>4191</v>
      </c>
      <c r="C428" s="288">
        <v>1</v>
      </c>
      <c r="D428" s="285"/>
    </row>
    <row r="429" spans="1:4" ht="15.5" x14ac:dyDescent="0.35">
      <c r="A429" s="287" t="s">
        <v>4192</v>
      </c>
      <c r="B429" s="288" t="s">
        <v>4179</v>
      </c>
      <c r="C429" s="288">
        <v>1</v>
      </c>
      <c r="D429" s="285"/>
    </row>
    <row r="430" spans="1:4" ht="15.5" x14ac:dyDescent="0.35">
      <c r="A430" s="287" t="s">
        <v>4193</v>
      </c>
      <c r="B430" s="288" t="s">
        <v>4194</v>
      </c>
      <c r="C430" s="288">
        <v>1</v>
      </c>
      <c r="D430" s="285"/>
    </row>
    <row r="431" spans="1:4" ht="15.5" x14ac:dyDescent="0.35">
      <c r="A431" s="287" t="s">
        <v>4195</v>
      </c>
      <c r="B431" s="288" t="s">
        <v>4196</v>
      </c>
      <c r="C431" s="288">
        <v>1</v>
      </c>
      <c r="D431" s="285"/>
    </row>
    <row r="432" spans="1:4" ht="15.5" x14ac:dyDescent="0.35">
      <c r="A432" s="287" t="s">
        <v>4197</v>
      </c>
      <c r="B432" s="288" t="s">
        <v>4198</v>
      </c>
      <c r="C432" s="288">
        <v>1</v>
      </c>
      <c r="D432" s="285"/>
    </row>
    <row r="433" spans="1:4" ht="15.5" x14ac:dyDescent="0.35">
      <c r="A433" s="287" t="s">
        <v>4199</v>
      </c>
      <c r="B433" s="288" t="s">
        <v>4200</v>
      </c>
      <c r="C433" s="288">
        <v>1</v>
      </c>
      <c r="D433" s="285"/>
    </row>
    <row r="434" spans="1:4" ht="15.5" x14ac:dyDescent="0.35">
      <c r="A434" s="287" t="s">
        <v>4201</v>
      </c>
      <c r="B434" s="288" t="s">
        <v>4202</v>
      </c>
      <c r="C434" s="288">
        <v>1</v>
      </c>
      <c r="D434" s="285"/>
    </row>
    <row r="435" spans="1:4" ht="15.5" x14ac:dyDescent="0.35">
      <c r="A435" s="287" t="s">
        <v>4203</v>
      </c>
      <c r="B435" s="288" t="s">
        <v>4204</v>
      </c>
      <c r="C435" s="288">
        <v>1</v>
      </c>
      <c r="D435" s="285"/>
    </row>
    <row r="436" spans="1:4" ht="15.5" x14ac:dyDescent="0.35">
      <c r="A436" s="287" t="s">
        <v>4205</v>
      </c>
      <c r="B436" s="288" t="s">
        <v>4206</v>
      </c>
      <c r="C436" s="288">
        <v>1</v>
      </c>
      <c r="D436" s="285"/>
    </row>
    <row r="437" spans="1:4" ht="15.5" x14ac:dyDescent="0.35">
      <c r="A437" s="287" t="s">
        <v>4207</v>
      </c>
      <c r="B437" s="288" t="s">
        <v>4208</v>
      </c>
      <c r="C437" s="288">
        <v>1</v>
      </c>
      <c r="D437" s="285"/>
    </row>
    <row r="438" spans="1:4" ht="15.5" x14ac:dyDescent="0.35">
      <c r="A438" s="287" t="s">
        <v>4209</v>
      </c>
      <c r="B438" s="288" t="s">
        <v>4210</v>
      </c>
      <c r="C438" s="288">
        <v>1</v>
      </c>
      <c r="D438" s="285"/>
    </row>
    <row r="439" spans="1:4" ht="15.5" x14ac:dyDescent="0.35">
      <c r="A439" s="287" t="s">
        <v>4211</v>
      </c>
      <c r="B439" s="288" t="s">
        <v>4212</v>
      </c>
      <c r="C439" s="288">
        <v>1</v>
      </c>
      <c r="D439" s="285"/>
    </row>
    <row r="440" spans="1:4" ht="15.5" x14ac:dyDescent="0.35">
      <c r="A440" s="287" t="s">
        <v>4213</v>
      </c>
      <c r="B440" s="288" t="s">
        <v>4214</v>
      </c>
      <c r="C440" s="288">
        <v>1</v>
      </c>
      <c r="D440" s="285"/>
    </row>
    <row r="441" spans="1:4" ht="15.5" x14ac:dyDescent="0.35">
      <c r="A441" s="287" t="s">
        <v>4215</v>
      </c>
      <c r="B441" s="288" t="s">
        <v>4216</v>
      </c>
      <c r="C441" s="288">
        <v>1</v>
      </c>
      <c r="D441" s="285"/>
    </row>
    <row r="442" spans="1:4" ht="15.5" x14ac:dyDescent="0.35">
      <c r="A442" s="287" t="s">
        <v>4217</v>
      </c>
      <c r="B442" s="288" t="s">
        <v>4218</v>
      </c>
      <c r="C442" s="288">
        <v>1</v>
      </c>
      <c r="D442" s="285"/>
    </row>
    <row r="443" spans="1:4" ht="15.5" x14ac:dyDescent="0.35">
      <c r="A443" s="287" t="s">
        <v>4219</v>
      </c>
      <c r="B443" s="288" t="s">
        <v>4220</v>
      </c>
      <c r="C443" s="288">
        <v>1</v>
      </c>
      <c r="D443" s="285"/>
    </row>
    <row r="444" spans="1:4" ht="15.5" x14ac:dyDescent="0.35">
      <c r="A444" s="287" t="s">
        <v>4221</v>
      </c>
      <c r="B444" s="288" t="s">
        <v>4222</v>
      </c>
      <c r="C444" s="288">
        <v>1</v>
      </c>
      <c r="D444" s="285"/>
    </row>
    <row r="445" spans="1:4" ht="15.5" x14ac:dyDescent="0.35">
      <c r="A445" s="287" t="s">
        <v>4223</v>
      </c>
      <c r="B445" s="288" t="s">
        <v>4224</v>
      </c>
      <c r="C445" s="288">
        <v>1</v>
      </c>
      <c r="D445" s="285"/>
    </row>
    <row r="446" spans="1:4" ht="15.5" x14ac:dyDescent="0.35">
      <c r="A446" s="287" t="s">
        <v>4225</v>
      </c>
      <c r="B446" s="288" t="s">
        <v>4226</v>
      </c>
      <c r="C446" s="288">
        <v>1</v>
      </c>
      <c r="D446" s="285"/>
    </row>
    <row r="447" spans="1:4" ht="15.5" x14ac:dyDescent="0.35">
      <c r="A447" s="287" t="s">
        <v>4227</v>
      </c>
      <c r="B447" s="288" t="s">
        <v>4228</v>
      </c>
      <c r="C447" s="288">
        <v>1</v>
      </c>
      <c r="D447" s="285"/>
    </row>
    <row r="448" spans="1:4" ht="15.5" x14ac:dyDescent="0.35">
      <c r="A448" s="287" t="s">
        <v>4229</v>
      </c>
      <c r="B448" s="288" t="s">
        <v>4230</v>
      </c>
      <c r="C448" s="288">
        <v>1</v>
      </c>
      <c r="D448" s="285"/>
    </row>
    <row r="449" spans="1:4" ht="15.5" x14ac:dyDescent="0.35">
      <c r="A449" s="287" t="s">
        <v>4231</v>
      </c>
      <c r="B449" s="288" t="s">
        <v>4232</v>
      </c>
      <c r="C449" s="288">
        <v>1</v>
      </c>
      <c r="D449" s="285"/>
    </row>
    <row r="450" spans="1:4" ht="15.5" x14ac:dyDescent="0.35">
      <c r="A450" s="287" t="s">
        <v>4233</v>
      </c>
      <c r="B450" s="288" t="s">
        <v>4234</v>
      </c>
      <c r="C450" s="288">
        <v>1</v>
      </c>
      <c r="D450" s="285"/>
    </row>
    <row r="451" spans="1:4" ht="15.5" x14ac:dyDescent="0.35">
      <c r="A451" s="287" t="s">
        <v>4235</v>
      </c>
      <c r="B451" s="288" t="s">
        <v>4236</v>
      </c>
      <c r="C451" s="288">
        <v>1</v>
      </c>
      <c r="D451" s="285"/>
    </row>
    <row r="452" spans="1:4" ht="15.5" x14ac:dyDescent="0.35">
      <c r="A452" s="287" t="s">
        <v>4237</v>
      </c>
      <c r="B452" s="288" t="s">
        <v>4238</v>
      </c>
      <c r="C452" s="288">
        <v>1</v>
      </c>
      <c r="D452" s="285"/>
    </row>
    <row r="453" spans="1:4" ht="15.5" x14ac:dyDescent="0.35">
      <c r="A453" s="287" t="s">
        <v>4239</v>
      </c>
      <c r="B453" s="288" t="s">
        <v>4240</v>
      </c>
      <c r="C453" s="288">
        <v>1</v>
      </c>
      <c r="D453" s="285"/>
    </row>
    <row r="454" spans="1:4" ht="15.5" x14ac:dyDescent="0.35">
      <c r="A454" s="287" t="s">
        <v>4241</v>
      </c>
      <c r="B454" s="288" t="s">
        <v>4242</v>
      </c>
      <c r="C454" s="288">
        <v>1</v>
      </c>
      <c r="D454" s="285"/>
    </row>
    <row r="455" spans="1:4" ht="15.5" x14ac:dyDescent="0.35">
      <c r="A455" s="287" t="s">
        <v>4243</v>
      </c>
      <c r="B455" s="288" t="s">
        <v>4244</v>
      </c>
      <c r="C455" s="288">
        <v>1</v>
      </c>
      <c r="D455" s="285"/>
    </row>
    <row r="456" spans="1:4" ht="15.5" x14ac:dyDescent="0.35">
      <c r="A456" s="287" t="s">
        <v>4245</v>
      </c>
      <c r="B456" s="288" t="s">
        <v>4246</v>
      </c>
      <c r="C456" s="288">
        <v>1</v>
      </c>
      <c r="D456" s="285"/>
    </row>
    <row r="457" spans="1:4" ht="15.5" x14ac:dyDescent="0.35">
      <c r="A457" s="287" t="s">
        <v>4247</v>
      </c>
      <c r="B457" s="288" t="s">
        <v>4248</v>
      </c>
      <c r="C457" s="288">
        <v>1</v>
      </c>
      <c r="D457" s="285"/>
    </row>
    <row r="458" spans="1:4" ht="15.5" x14ac:dyDescent="0.35">
      <c r="A458" s="287" t="s">
        <v>4249</v>
      </c>
      <c r="B458" s="288" t="s">
        <v>4250</v>
      </c>
      <c r="C458" s="288">
        <v>1</v>
      </c>
      <c r="D458" s="285"/>
    </row>
    <row r="459" spans="1:4" ht="15.5" x14ac:dyDescent="0.35">
      <c r="A459" s="287" t="s">
        <v>4251</v>
      </c>
      <c r="B459" s="288" t="s">
        <v>4252</v>
      </c>
      <c r="C459" s="288">
        <v>1</v>
      </c>
      <c r="D459" s="285"/>
    </row>
    <row r="460" spans="1:4" ht="15.5" x14ac:dyDescent="0.35">
      <c r="A460" s="287" t="s">
        <v>4253</v>
      </c>
      <c r="B460" s="288" t="s">
        <v>4254</v>
      </c>
      <c r="C460" s="288">
        <v>1</v>
      </c>
      <c r="D460" s="285"/>
    </row>
    <row r="461" spans="1:4" ht="15.5" x14ac:dyDescent="0.35">
      <c r="A461" s="287" t="s">
        <v>4255</v>
      </c>
      <c r="B461" s="288" t="s">
        <v>4256</v>
      </c>
      <c r="C461" s="288">
        <v>1</v>
      </c>
      <c r="D461" s="285"/>
    </row>
    <row r="462" spans="1:4" ht="15.5" x14ac:dyDescent="0.35">
      <c r="A462" s="287" t="s">
        <v>4257</v>
      </c>
      <c r="B462" s="288" t="s">
        <v>4258</v>
      </c>
      <c r="C462" s="288">
        <v>1</v>
      </c>
      <c r="D462" s="285"/>
    </row>
    <row r="463" spans="1:4" ht="15.5" x14ac:dyDescent="0.35">
      <c r="A463" s="287" t="s">
        <v>4259</v>
      </c>
      <c r="B463" s="288" t="s">
        <v>4260</v>
      </c>
      <c r="C463" s="288">
        <v>1</v>
      </c>
      <c r="D463" s="285"/>
    </row>
    <row r="464" spans="1:4" ht="15.5" x14ac:dyDescent="0.35">
      <c r="A464" s="287" t="s">
        <v>4261</v>
      </c>
      <c r="B464" s="288" t="s">
        <v>4262</v>
      </c>
      <c r="C464" s="288">
        <v>1</v>
      </c>
      <c r="D464" s="285"/>
    </row>
    <row r="465" spans="1:4" ht="15.5" x14ac:dyDescent="0.35">
      <c r="A465" s="287" t="s">
        <v>4263</v>
      </c>
      <c r="B465" s="288" t="s">
        <v>4264</v>
      </c>
      <c r="C465" s="288">
        <v>1</v>
      </c>
      <c r="D465" s="285"/>
    </row>
    <row r="466" spans="1:4" ht="15.5" x14ac:dyDescent="0.35">
      <c r="A466" s="287" t="s">
        <v>4265</v>
      </c>
      <c r="B466" s="288" t="s">
        <v>4266</v>
      </c>
      <c r="C466" s="288">
        <v>1</v>
      </c>
      <c r="D466" s="285"/>
    </row>
    <row r="467" spans="1:4" ht="15.5" x14ac:dyDescent="0.35">
      <c r="A467" s="287" t="s">
        <v>4267</v>
      </c>
      <c r="B467" s="288" t="s">
        <v>4268</v>
      </c>
      <c r="C467" s="288">
        <v>1</v>
      </c>
      <c r="D467" s="285"/>
    </row>
    <row r="468" spans="1:4" ht="15.5" x14ac:dyDescent="0.35">
      <c r="A468" s="287" t="s">
        <v>4269</v>
      </c>
      <c r="B468" s="288" t="s">
        <v>4270</v>
      </c>
      <c r="C468" s="288">
        <v>1</v>
      </c>
      <c r="D468" s="285"/>
    </row>
    <row r="469" spans="1:4" ht="15.5" x14ac:dyDescent="0.35">
      <c r="A469" s="287" t="s">
        <v>4271</v>
      </c>
      <c r="B469" s="288" t="s">
        <v>4272</v>
      </c>
      <c r="C469" s="288">
        <v>1</v>
      </c>
      <c r="D469" s="285"/>
    </row>
    <row r="470" spans="1:4" ht="15.5" x14ac:dyDescent="0.35">
      <c r="A470" s="287" t="s">
        <v>4273</v>
      </c>
      <c r="B470" s="288" t="s">
        <v>4274</v>
      </c>
      <c r="C470" s="288">
        <v>1</v>
      </c>
      <c r="D470" s="285"/>
    </row>
    <row r="471" spans="1:4" ht="15.5" x14ac:dyDescent="0.35">
      <c r="A471" s="287" t="s">
        <v>4275</v>
      </c>
      <c r="B471" s="288" t="s">
        <v>4276</v>
      </c>
      <c r="C471" s="288">
        <v>1</v>
      </c>
      <c r="D471" s="285"/>
    </row>
    <row r="472" spans="1:4" ht="15.5" x14ac:dyDescent="0.35">
      <c r="A472" s="287" t="s">
        <v>4277</v>
      </c>
      <c r="B472" s="288" t="s">
        <v>4278</v>
      </c>
      <c r="C472" s="288">
        <v>1</v>
      </c>
      <c r="D472" s="285"/>
    </row>
    <row r="473" spans="1:4" ht="15.5" x14ac:dyDescent="0.35">
      <c r="A473" s="287" t="s">
        <v>4279</v>
      </c>
      <c r="B473" s="288" t="s">
        <v>4280</v>
      </c>
      <c r="C473" s="288">
        <v>1</v>
      </c>
      <c r="D473" s="285"/>
    </row>
    <row r="474" spans="1:4" ht="15.5" x14ac:dyDescent="0.35">
      <c r="A474" s="287" t="s">
        <v>4281</v>
      </c>
      <c r="B474" s="288" t="s">
        <v>4282</v>
      </c>
      <c r="C474" s="288">
        <v>1</v>
      </c>
      <c r="D474" s="285"/>
    </row>
    <row r="475" spans="1:4" ht="15.5" x14ac:dyDescent="0.35">
      <c r="A475" s="287" t="s">
        <v>4283</v>
      </c>
      <c r="B475" s="288" t="s">
        <v>4284</v>
      </c>
      <c r="C475" s="288">
        <v>5</v>
      </c>
      <c r="D475" s="285"/>
    </row>
    <row r="476" spans="1:4" ht="15.5" x14ac:dyDescent="0.35">
      <c r="A476" s="287" t="s">
        <v>4285</v>
      </c>
      <c r="B476" s="288" t="s">
        <v>4286</v>
      </c>
      <c r="C476" s="288">
        <v>4</v>
      </c>
      <c r="D476" s="285"/>
    </row>
    <row r="477" spans="1:4" ht="15.5" x14ac:dyDescent="0.35">
      <c r="A477" s="287" t="s">
        <v>4287</v>
      </c>
      <c r="B477" s="288" t="s">
        <v>4288</v>
      </c>
      <c r="C477" s="288">
        <v>1</v>
      </c>
      <c r="D477" s="285"/>
    </row>
    <row r="478" spans="1:4" ht="15.5" x14ac:dyDescent="0.35">
      <c r="A478" s="287" t="s">
        <v>4289</v>
      </c>
      <c r="B478" s="288" t="s">
        <v>4290</v>
      </c>
      <c r="C478" s="288">
        <v>1</v>
      </c>
      <c r="D478" s="285"/>
    </row>
    <row r="479" spans="1:4" ht="15.5" x14ac:dyDescent="0.35">
      <c r="A479" s="287" t="s">
        <v>4291</v>
      </c>
      <c r="B479" s="288" t="s">
        <v>4292</v>
      </c>
      <c r="C479" s="288">
        <v>1</v>
      </c>
      <c r="D479" s="285"/>
    </row>
    <row r="480" spans="1:4" ht="15.5" x14ac:dyDescent="0.35">
      <c r="A480" s="287" t="s">
        <v>4293</v>
      </c>
      <c r="B480" s="288" t="s">
        <v>4294</v>
      </c>
      <c r="C480" s="288">
        <v>1</v>
      </c>
      <c r="D480" s="285"/>
    </row>
    <row r="481" spans="1:4" ht="15.5" x14ac:dyDescent="0.35">
      <c r="A481" s="287" t="s">
        <v>4295</v>
      </c>
      <c r="B481" s="288" t="s">
        <v>4296</v>
      </c>
      <c r="C481" s="288">
        <v>1</v>
      </c>
      <c r="D481" s="285"/>
    </row>
    <row r="482" spans="1:4" ht="15.5" x14ac:dyDescent="0.35">
      <c r="A482" s="287" t="s">
        <v>4297</v>
      </c>
      <c r="B482" s="288" t="s">
        <v>4298</v>
      </c>
      <c r="C482" s="288">
        <v>1</v>
      </c>
      <c r="D482" s="285"/>
    </row>
    <row r="483" spans="1:4" ht="15.5" x14ac:dyDescent="0.35">
      <c r="A483" s="287" t="s">
        <v>4299</v>
      </c>
      <c r="B483" s="288" t="s">
        <v>4300</v>
      </c>
      <c r="C483" s="288">
        <v>1</v>
      </c>
      <c r="D483" s="285"/>
    </row>
    <row r="484" spans="1:4" ht="15.5" x14ac:dyDescent="0.35">
      <c r="A484" s="287" t="s">
        <v>4301</v>
      </c>
      <c r="B484" s="288" t="s">
        <v>4302</v>
      </c>
      <c r="C484" s="288">
        <v>1</v>
      </c>
      <c r="D484" s="285"/>
    </row>
    <row r="485" spans="1:4" ht="15.5" x14ac:dyDescent="0.35">
      <c r="A485" s="287" t="s">
        <v>4303</v>
      </c>
      <c r="B485" s="288" t="s">
        <v>4304</v>
      </c>
      <c r="C485" s="288">
        <v>1</v>
      </c>
      <c r="D485" s="285"/>
    </row>
    <row r="486" spans="1:4" ht="15.5" x14ac:dyDescent="0.35">
      <c r="A486" s="287" t="s">
        <v>4305</v>
      </c>
      <c r="B486" s="288" t="s">
        <v>4306</v>
      </c>
      <c r="C486" s="288">
        <v>1</v>
      </c>
      <c r="D486" s="285"/>
    </row>
    <row r="487" spans="1:4" ht="15.5" x14ac:dyDescent="0.35">
      <c r="A487" s="287" t="s">
        <v>4307</v>
      </c>
      <c r="B487" s="288" t="s">
        <v>4308</v>
      </c>
      <c r="C487" s="288">
        <v>1</v>
      </c>
      <c r="D487" s="285"/>
    </row>
    <row r="488" spans="1:4" ht="15.5" x14ac:dyDescent="0.35">
      <c r="A488" s="287" t="s">
        <v>4309</v>
      </c>
      <c r="B488" s="288" t="s">
        <v>4310</v>
      </c>
      <c r="C488" s="288">
        <v>1</v>
      </c>
      <c r="D488" s="285"/>
    </row>
    <row r="489" spans="1:4" ht="15.5" x14ac:dyDescent="0.35">
      <c r="A489" s="287" t="s">
        <v>4311</v>
      </c>
      <c r="B489" s="288" t="s">
        <v>4312</v>
      </c>
      <c r="C489" s="288">
        <v>1</v>
      </c>
      <c r="D489" s="285"/>
    </row>
    <row r="490" spans="1:4" ht="15.5" x14ac:dyDescent="0.35">
      <c r="A490" s="287" t="s">
        <v>4313</v>
      </c>
      <c r="B490" s="288" t="s">
        <v>4314</v>
      </c>
      <c r="C490" s="288">
        <v>8</v>
      </c>
      <c r="D490" s="285"/>
    </row>
    <row r="491" spans="1:4" ht="15.5" x14ac:dyDescent="0.35">
      <c r="A491" s="287" t="s">
        <v>4315</v>
      </c>
      <c r="B491" s="288" t="s">
        <v>4316</v>
      </c>
      <c r="C491" s="288">
        <v>1</v>
      </c>
      <c r="D491" s="285"/>
    </row>
    <row r="492" spans="1:4" ht="15.5" x14ac:dyDescent="0.35">
      <c r="A492" s="287" t="s">
        <v>4317</v>
      </c>
      <c r="B492" s="288" t="s">
        <v>4318</v>
      </c>
      <c r="C492" s="288">
        <v>1</v>
      </c>
      <c r="D492" s="285"/>
    </row>
    <row r="493" spans="1:4" ht="15.5" x14ac:dyDescent="0.35">
      <c r="A493" s="287" t="s">
        <v>4319</v>
      </c>
      <c r="B493" s="288" t="s">
        <v>4320</v>
      </c>
      <c r="C493" s="288">
        <v>1</v>
      </c>
      <c r="D493" s="285"/>
    </row>
    <row r="494" spans="1:4" ht="15.5" x14ac:dyDescent="0.35">
      <c r="A494" s="287" t="s">
        <v>4321</v>
      </c>
      <c r="B494" s="288" t="s">
        <v>4322</v>
      </c>
      <c r="C494" s="288">
        <v>1</v>
      </c>
      <c r="D494" s="285"/>
    </row>
    <row r="495" spans="1:4" ht="15.5" x14ac:dyDescent="0.35">
      <c r="A495" s="287" t="s">
        <v>4323</v>
      </c>
      <c r="B495" s="288" t="s">
        <v>4324</v>
      </c>
      <c r="C495" s="288">
        <v>1</v>
      </c>
      <c r="D495" s="285"/>
    </row>
    <row r="496" spans="1:4" ht="15.5" x14ac:dyDescent="0.35">
      <c r="A496" s="287" t="s">
        <v>4325</v>
      </c>
      <c r="B496" s="288" t="s">
        <v>4326</v>
      </c>
      <c r="C496" s="288">
        <v>1</v>
      </c>
      <c r="D496" s="285"/>
    </row>
    <row r="497" spans="1:4" ht="15.5" x14ac:dyDescent="0.35">
      <c r="A497" s="287" t="s">
        <v>4327</v>
      </c>
      <c r="B497" s="288" t="s">
        <v>4328</v>
      </c>
      <c r="C497" s="288">
        <v>1</v>
      </c>
      <c r="D497" s="285"/>
    </row>
    <row r="498" spans="1:4" ht="15.5" x14ac:dyDescent="0.35">
      <c r="A498" s="287" t="s">
        <v>4329</v>
      </c>
      <c r="B498" s="288" t="s">
        <v>4330</v>
      </c>
      <c r="C498" s="288">
        <v>1</v>
      </c>
      <c r="D498" s="285"/>
    </row>
    <row r="499" spans="1:4" ht="15.5" x14ac:dyDescent="0.35">
      <c r="A499" s="287" t="s">
        <v>4331</v>
      </c>
      <c r="B499" s="288" t="s">
        <v>4332</v>
      </c>
      <c r="C499" s="288">
        <v>1</v>
      </c>
      <c r="D499" s="285"/>
    </row>
    <row r="500" spans="1:4" ht="15.5" x14ac:dyDescent="0.35">
      <c r="A500" s="287" t="s">
        <v>4333</v>
      </c>
      <c r="B500" s="288" t="s">
        <v>4334</v>
      </c>
      <c r="C500" s="288">
        <v>1</v>
      </c>
      <c r="D500" s="285"/>
    </row>
    <row r="501" spans="1:4" ht="15.5" x14ac:dyDescent="0.35">
      <c r="A501" s="287" t="s">
        <v>4335</v>
      </c>
      <c r="B501" s="288" t="s">
        <v>4336</v>
      </c>
      <c r="C501" s="288">
        <v>1</v>
      </c>
      <c r="D501" s="285"/>
    </row>
    <row r="502" spans="1:4" ht="15.5" x14ac:dyDescent="0.35">
      <c r="A502" s="287" t="s">
        <v>4337</v>
      </c>
      <c r="B502" s="288" t="s">
        <v>4338</v>
      </c>
      <c r="C502" s="288">
        <v>1</v>
      </c>
      <c r="D502" s="285"/>
    </row>
    <row r="503" spans="1:4" ht="15.5" x14ac:dyDescent="0.35">
      <c r="A503" s="287" t="s">
        <v>4339</v>
      </c>
      <c r="B503" s="288" t="s">
        <v>4340</v>
      </c>
      <c r="C503" s="288">
        <v>1</v>
      </c>
      <c r="D503" s="285"/>
    </row>
    <row r="504" spans="1:4" ht="15.5" x14ac:dyDescent="0.35">
      <c r="A504" s="287" t="s">
        <v>4341</v>
      </c>
      <c r="B504" s="288" t="s">
        <v>4342</v>
      </c>
      <c r="C504" s="288">
        <v>1</v>
      </c>
      <c r="D504" s="285"/>
    </row>
    <row r="505" spans="1:4" ht="15.5" x14ac:dyDescent="0.35">
      <c r="A505" s="287" t="s">
        <v>4343</v>
      </c>
      <c r="B505" s="288" t="s">
        <v>4344</v>
      </c>
      <c r="C505" s="288">
        <v>1</v>
      </c>
      <c r="D505" s="285"/>
    </row>
    <row r="506" spans="1:4" ht="15.5" x14ac:dyDescent="0.35">
      <c r="A506" s="287" t="s">
        <v>4345</v>
      </c>
      <c r="B506" s="288" t="s">
        <v>4346</v>
      </c>
      <c r="C506" s="288">
        <v>1</v>
      </c>
      <c r="D506" s="285"/>
    </row>
    <row r="507" spans="1:4" ht="15.5" x14ac:dyDescent="0.35">
      <c r="A507" s="287" t="s">
        <v>4347</v>
      </c>
      <c r="B507" s="288" t="s">
        <v>4348</v>
      </c>
      <c r="C507" s="288">
        <v>1</v>
      </c>
      <c r="D507" s="285"/>
    </row>
    <row r="508" spans="1:4" ht="15.5" x14ac:dyDescent="0.35">
      <c r="A508" s="287" t="s">
        <v>4349</v>
      </c>
      <c r="B508" s="288" t="s">
        <v>4350</v>
      </c>
      <c r="C508" s="288">
        <v>1</v>
      </c>
      <c r="D508" s="285"/>
    </row>
    <row r="509" spans="1:4" ht="15.5" x14ac:dyDescent="0.35">
      <c r="A509" s="287" t="s">
        <v>4351</v>
      </c>
      <c r="B509" s="288" t="s">
        <v>4352</v>
      </c>
      <c r="C509" s="288">
        <v>1</v>
      </c>
      <c r="D509" s="285"/>
    </row>
    <row r="510" spans="1:4" ht="15.5" x14ac:dyDescent="0.35">
      <c r="A510" s="287" t="s">
        <v>4353</v>
      </c>
      <c r="B510" s="288" t="s">
        <v>4354</v>
      </c>
      <c r="C510" s="288">
        <v>1</v>
      </c>
      <c r="D510" s="285"/>
    </row>
    <row r="511" spans="1:4" ht="15.5" x14ac:dyDescent="0.35">
      <c r="A511" s="287" t="s">
        <v>4355</v>
      </c>
      <c r="B511" s="288" t="s">
        <v>4356</v>
      </c>
      <c r="C511" s="288">
        <v>1</v>
      </c>
      <c r="D511" s="285"/>
    </row>
    <row r="512" spans="1:4" ht="15.5" x14ac:dyDescent="0.35">
      <c r="A512" s="287" t="s">
        <v>4357</v>
      </c>
      <c r="B512" s="288" t="s">
        <v>4358</v>
      </c>
      <c r="C512" s="288">
        <v>1</v>
      </c>
      <c r="D512" s="285"/>
    </row>
    <row r="513" spans="1:4" ht="15.5" x14ac:dyDescent="0.35">
      <c r="A513" s="287" t="s">
        <v>4359</v>
      </c>
      <c r="B513" s="288" t="s">
        <v>4360</v>
      </c>
      <c r="C513" s="288">
        <v>1</v>
      </c>
      <c r="D513" s="285"/>
    </row>
    <row r="514" spans="1:4" ht="15.5" x14ac:dyDescent="0.35">
      <c r="A514" s="287" t="s">
        <v>4361</v>
      </c>
      <c r="B514" s="288" t="s">
        <v>4362</v>
      </c>
      <c r="C514" s="288">
        <v>1</v>
      </c>
      <c r="D514" s="285"/>
    </row>
    <row r="515" spans="1:4" ht="15.5" x14ac:dyDescent="0.35">
      <c r="A515" s="287" t="s">
        <v>4363</v>
      </c>
      <c r="B515" s="288" t="s">
        <v>4364</v>
      </c>
      <c r="C515" s="288">
        <v>1</v>
      </c>
      <c r="D515" s="285"/>
    </row>
    <row r="516" spans="1:4" ht="15.5" x14ac:dyDescent="0.35">
      <c r="A516" s="287" t="s">
        <v>4365</v>
      </c>
      <c r="B516" s="288" t="s">
        <v>4366</v>
      </c>
      <c r="C516" s="288">
        <v>1</v>
      </c>
      <c r="D516" s="285"/>
    </row>
    <row r="517" spans="1:4" ht="15.5" x14ac:dyDescent="0.35">
      <c r="A517" s="287" t="s">
        <v>4367</v>
      </c>
      <c r="B517" s="288" t="s">
        <v>4368</v>
      </c>
      <c r="C517" s="288">
        <v>1</v>
      </c>
      <c r="D517" s="285"/>
    </row>
    <row r="518" spans="1:4" ht="15.5" x14ac:dyDescent="0.35">
      <c r="A518" s="287" t="s">
        <v>4369</v>
      </c>
      <c r="B518" s="288" t="s">
        <v>4370</v>
      </c>
      <c r="C518" s="288">
        <v>1</v>
      </c>
      <c r="D518" s="285"/>
    </row>
    <row r="519" spans="1:4" ht="15.5" x14ac:dyDescent="0.35">
      <c r="A519" s="287" t="s">
        <v>4371</v>
      </c>
      <c r="B519" s="288" t="s">
        <v>4372</v>
      </c>
      <c r="C519" s="288">
        <v>1</v>
      </c>
      <c r="D519" s="285"/>
    </row>
    <row r="520" spans="1:4" ht="15.5" x14ac:dyDescent="0.35">
      <c r="A520" s="287" t="s">
        <v>4373</v>
      </c>
      <c r="B520" s="288" t="s">
        <v>4374</v>
      </c>
      <c r="C520" s="288">
        <v>1</v>
      </c>
      <c r="D520" s="285"/>
    </row>
    <row r="521" spans="1:4" ht="15.5" x14ac:dyDescent="0.35">
      <c r="A521" s="287" t="s">
        <v>4375</v>
      </c>
      <c r="B521" s="288" t="s">
        <v>4376</v>
      </c>
      <c r="C521" s="288">
        <v>1</v>
      </c>
      <c r="D521" s="285"/>
    </row>
    <row r="522" spans="1:4" ht="15.5" x14ac:dyDescent="0.35">
      <c r="A522" s="287" t="s">
        <v>4377</v>
      </c>
      <c r="B522" s="288" t="s">
        <v>4378</v>
      </c>
      <c r="C522" s="288">
        <v>1</v>
      </c>
      <c r="D522" s="285"/>
    </row>
    <row r="523" spans="1:4" ht="15.5" x14ac:dyDescent="0.35">
      <c r="A523" s="287" t="s">
        <v>4379</v>
      </c>
      <c r="B523" s="288" t="s">
        <v>4380</v>
      </c>
      <c r="C523" s="288">
        <v>1</v>
      </c>
      <c r="D523" s="285"/>
    </row>
    <row r="524" spans="1:4" ht="15.5" x14ac:dyDescent="0.35">
      <c r="A524" s="287" t="s">
        <v>4381</v>
      </c>
      <c r="B524" s="288" t="s">
        <v>4382</v>
      </c>
      <c r="C524" s="288">
        <v>1</v>
      </c>
      <c r="D524" s="285"/>
    </row>
    <row r="525" spans="1:4" ht="15.5" x14ac:dyDescent="0.35">
      <c r="A525" s="287" t="s">
        <v>4383</v>
      </c>
      <c r="B525" s="288" t="s">
        <v>4384</v>
      </c>
      <c r="C525" s="288">
        <v>1</v>
      </c>
      <c r="D525" s="285"/>
    </row>
    <row r="526" spans="1:4" ht="15.5" x14ac:dyDescent="0.35">
      <c r="A526" s="287" t="s">
        <v>4385</v>
      </c>
      <c r="B526" s="288" t="s">
        <v>4386</v>
      </c>
      <c r="C526" s="288">
        <v>1</v>
      </c>
      <c r="D526" s="285"/>
    </row>
    <row r="527" spans="1:4" ht="15.5" x14ac:dyDescent="0.35">
      <c r="A527" s="287" t="s">
        <v>4387</v>
      </c>
      <c r="B527" s="288" t="s">
        <v>4388</v>
      </c>
      <c r="C527" s="288">
        <v>1</v>
      </c>
      <c r="D527" s="285"/>
    </row>
  </sheetData>
  <pageMargins left="0.7" right="0.7" top="0.75" bottom="0.75" header="0.3" footer="0.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8981AE45EB946489AEC838024505119" ma:contentTypeVersion="7" ma:contentTypeDescription="Create a new document." ma:contentTypeScope="" ma:versionID="ce8cdd547cf28fcb698bed4de2745fd5">
  <xsd:schema xmlns:xsd="http://www.w3.org/2001/XMLSchema" xmlns:xs="http://www.w3.org/2001/XMLSchema" xmlns:p="http://schemas.microsoft.com/office/2006/metadata/properties" xmlns:ns2="6e88766e-77d4-46c2-aa85-78e9afcbbd19" xmlns:ns3="fc344ff9-8651-4f63-9839-1e3a085d13be" targetNamespace="http://schemas.microsoft.com/office/2006/metadata/properties" ma:root="true" ma:fieldsID="4cd1140df14f90e5e3cd9b01f2fa1393" ns2:_="" ns3:_="">
    <xsd:import namespace="6e88766e-77d4-46c2-aa85-78e9afcbbd19"/>
    <xsd:import namespace="fc344ff9-8651-4f63-9839-1e3a085d13b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88766e-77d4-46c2-aa85-78e9afcbbd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c344ff9-8651-4f63-9839-1e3a085d13be"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E4012B7-C12F-4036-BE90-83DE0D6A9F30}">
  <ds:schemaRefs>
    <ds:schemaRef ds:uri="http://schemas.microsoft.com/sharepoint/v3/contenttype/forms"/>
  </ds:schemaRefs>
</ds:datastoreItem>
</file>

<file path=customXml/itemProps2.xml><?xml version="1.0" encoding="utf-8"?>
<ds:datastoreItem xmlns:ds="http://schemas.openxmlformats.org/officeDocument/2006/customXml" ds:itemID="{4D815958-32EA-4B26-A284-BEC681094D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88766e-77d4-46c2-aa85-78e9afcbbd19"/>
    <ds:schemaRef ds:uri="fc344ff9-8651-4f63-9839-1e3a085d13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D17088A-E484-45AA-B5F3-232EA588F97D}">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Dashboard</vt:lpstr>
      <vt:lpstr>Results</vt:lpstr>
      <vt:lpstr>Instructions</vt:lpstr>
      <vt:lpstr>Test Cases</vt:lpstr>
      <vt:lpstr>Appendix</vt:lpstr>
      <vt:lpstr>Change Log</vt:lpstr>
      <vt:lpstr>Issue Code Table</vt:lpstr>
      <vt:lpstr>Appendix!Print_Area</vt:lpstr>
      <vt:lpstr>'Change Log'!Print_Area</vt:lpstr>
      <vt:lpstr>Dashboard!Print_Area</vt:lpstr>
      <vt:lpstr>Instructions!Print_Area</vt:lpstr>
    </vt:vector>
  </TitlesOfParts>
  <Manager>Office of Safeguards</Manager>
  <Company>Internal Revenue Service</Company>
  <LinksUpToDate>false</LinksUpToDate>
  <SharedDoc>false</SharedDoc>
  <HyperlinkBase>http://www.irs.gov/uac/Safeguards-Program</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IRS Office of Safeguards SCSEM</dc:title>
  <dc:subject>IT Security Compliance Evaluation</dc:subject>
  <dc:creator>Booz Allen Hamilton</dc:creator>
  <cp:keywords>usgcb, stig, pub1075</cp:keywords>
  <dc:description/>
  <cp:lastModifiedBy>Alobaidi Ruda A (Contractor)</cp:lastModifiedBy>
  <cp:revision/>
  <dcterms:created xsi:type="dcterms:W3CDTF">2012-09-21T14:43:24Z</dcterms:created>
  <dcterms:modified xsi:type="dcterms:W3CDTF">2022-08-24T13:36:30Z</dcterms:modified>
  <cp:category>security</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0x010100E8981AE45EB946489AEC838024505119</vt:lpwstr>
  </property>
</Properties>
</file>